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hidePivotFieldList="1"/>
  <mc:AlternateContent xmlns:mc="http://schemas.openxmlformats.org/markup-compatibility/2006">
    <mc:Choice Requires="x15">
      <x15ac:absPath xmlns:x15ac="http://schemas.microsoft.com/office/spreadsheetml/2010/11/ac" url="https://d.docs.live.net/25c0c3310213debb/Dottorato/MAPPATURA/Maps/"/>
    </mc:Choice>
  </mc:AlternateContent>
  <xr:revisionPtr revIDLastSave="430" documentId="8_{F920A473-C6B0-437F-8991-1355C37C2D61}" xr6:coauthVersionLast="47" xr6:coauthVersionMax="47" xr10:uidLastSave="{4F0D6D94-3974-4A7F-8A05-AEE6AC600776}"/>
  <workbookProtection workbookAlgorithmName="SHA-512" workbookHashValue="YEwNaRZPJA32JMdCcMKr1psx0jGqGmlG2joqWudzyHiYspBPA2fGFWDlVSyzT4Fs/FMjoTzujoWeRz3yY+SwEg==" workbookSaltValue="q2xIZsDoXb/aHBhEKTA6iw==" workbookSpinCount="100000" lockStructure="1"/>
  <bookViews>
    <workbookView xWindow="-101" yWindow="-101" windowWidth="19536" windowHeight="10473" firstSheet="1" activeTab="1" xr2:uid="{00000000-000D-0000-FFFF-FFFF00000000}"/>
  </bookViews>
  <sheets>
    <sheet name="Risposte del modulo 1" sheetId="1" state="hidden" r:id="rId1"/>
    <sheet name="Dati mappatura" sheetId="7" r:id="rId2"/>
    <sheet name="Foglio1" sheetId="6" state="hidden" r:id="rId3"/>
  </sheets>
  <externalReferences>
    <externalReference r:id="rId4"/>
  </externalReferences>
  <definedNames>
    <definedName name="_xlnm._FilterDatabase" localSheetId="0" hidden="1">'Risposte del modulo 1'!$A$1:$AW$449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7" l="1"/>
  <c r="B14" i="7"/>
  <c r="B13" i="7"/>
  <c r="B12" i="7"/>
  <c r="B7" i="7"/>
  <c r="B6" i="7"/>
  <c r="B5" i="7"/>
  <c r="B4" i="7"/>
  <c r="B26" i="7"/>
  <c r="B25" i="7"/>
  <c r="B24" i="7"/>
  <c r="B23" i="7"/>
  <c r="B22" i="7"/>
  <c r="B21" i="7"/>
  <c r="B27" i="7" l="1"/>
  <c r="C22" i="7" s="1"/>
  <c r="B16" i="7"/>
  <c r="C13" i="7" s="1"/>
  <c r="B8" i="7"/>
  <c r="C5" i="7" s="1"/>
  <c r="C23" i="7" l="1"/>
  <c r="C21" i="7"/>
  <c r="C26" i="7"/>
  <c r="C24" i="7"/>
  <c r="C25" i="7"/>
  <c r="C27" i="7"/>
  <c r="C12" i="7"/>
  <c r="C6" i="7"/>
  <c r="C4" i="7"/>
  <c r="C7" i="7"/>
  <c r="C14" i="7"/>
  <c r="C15" i="7"/>
  <c r="C16" i="7" l="1"/>
  <c r="C8" i="7"/>
  <c r="AV3" i="1" l="1"/>
  <c r="AV4" i="1"/>
  <c r="AV5" i="1"/>
  <c r="AV6" i="1"/>
  <c r="AV7" i="1"/>
  <c r="AV8" i="1"/>
  <c r="AV9" i="1"/>
  <c r="AV10" i="1"/>
  <c r="AV11" i="1"/>
  <c r="AV12" i="1"/>
  <c r="AV13" i="1"/>
  <c r="AV14" i="1"/>
  <c r="AV15" i="1"/>
  <c r="AV16" i="1"/>
  <c r="AV17" i="1"/>
  <c r="AV18" i="1"/>
  <c r="AV19" i="1"/>
  <c r="AV20" i="1"/>
  <c r="AV21" i="1"/>
  <c r="AV22" i="1"/>
  <c r="AV23" i="1"/>
  <c r="AV24" i="1"/>
  <c r="AV25" i="1"/>
  <c r="AV26" i="1"/>
  <c r="AV27" i="1"/>
  <c r="AV28" i="1"/>
  <c r="AV29" i="1"/>
  <c r="AV30" i="1"/>
  <c r="AV31" i="1"/>
  <c r="AV32" i="1"/>
  <c r="AV33" i="1"/>
  <c r="AV34" i="1"/>
  <c r="AV35" i="1"/>
  <c r="AV36" i="1"/>
  <c r="AV37" i="1"/>
  <c r="AV38" i="1"/>
  <c r="AV39" i="1"/>
  <c r="AV40" i="1"/>
  <c r="AV41" i="1"/>
  <c r="AV42" i="1"/>
  <c r="AV43" i="1"/>
  <c r="AV44" i="1"/>
  <c r="AV45" i="1"/>
  <c r="AV46" i="1"/>
  <c r="AV47" i="1"/>
  <c r="AV48" i="1"/>
  <c r="AV49" i="1"/>
  <c r="AV50" i="1"/>
  <c r="AV51" i="1"/>
  <c r="AV52" i="1"/>
  <c r="AV53" i="1"/>
  <c r="AV54" i="1"/>
  <c r="AV55" i="1"/>
  <c r="AV56" i="1"/>
  <c r="AV57" i="1"/>
  <c r="AV58" i="1"/>
  <c r="AV59" i="1"/>
  <c r="AV60" i="1"/>
  <c r="AV61" i="1"/>
  <c r="AV62" i="1"/>
  <c r="AV63" i="1"/>
  <c r="AV64" i="1"/>
  <c r="AV65" i="1"/>
  <c r="AV66" i="1"/>
  <c r="AV67" i="1"/>
  <c r="AV68" i="1"/>
  <c r="AV69" i="1"/>
  <c r="AV70" i="1"/>
  <c r="AV71" i="1"/>
  <c r="AV72" i="1"/>
  <c r="AV73" i="1"/>
  <c r="AV74" i="1"/>
  <c r="AV75" i="1"/>
  <c r="AV76" i="1"/>
  <c r="AV77" i="1"/>
  <c r="AV78" i="1"/>
  <c r="AV79" i="1"/>
  <c r="AV80" i="1"/>
  <c r="AV81" i="1"/>
  <c r="AV82" i="1"/>
  <c r="AV83" i="1"/>
  <c r="AV84" i="1"/>
  <c r="AV85" i="1"/>
  <c r="AV86" i="1"/>
  <c r="AV87" i="1"/>
  <c r="AV88" i="1"/>
  <c r="AV89" i="1"/>
  <c r="AV90" i="1"/>
  <c r="AV91" i="1"/>
  <c r="AV92" i="1"/>
  <c r="AV93" i="1"/>
  <c r="AV94" i="1"/>
  <c r="AV95" i="1"/>
  <c r="AV96" i="1"/>
  <c r="AV97" i="1"/>
  <c r="AV98" i="1"/>
  <c r="AV99" i="1"/>
  <c r="AV100" i="1"/>
  <c r="AV101" i="1"/>
  <c r="AV102" i="1"/>
  <c r="AV103" i="1"/>
  <c r="AV104" i="1"/>
  <c r="AV105" i="1"/>
  <c r="AV106" i="1"/>
  <c r="AV107" i="1"/>
  <c r="AV108" i="1"/>
  <c r="AV109" i="1"/>
  <c r="AV110" i="1"/>
  <c r="AV111" i="1"/>
  <c r="AV112" i="1"/>
  <c r="AV113" i="1"/>
  <c r="AV114" i="1"/>
  <c r="AV115" i="1"/>
  <c r="AV116" i="1"/>
  <c r="AV117" i="1"/>
  <c r="AV118" i="1"/>
  <c r="AV119" i="1"/>
  <c r="AV120" i="1"/>
  <c r="AV121" i="1"/>
  <c r="AV122" i="1"/>
  <c r="AV123" i="1"/>
  <c r="AV124" i="1"/>
  <c r="AV125" i="1"/>
  <c r="AV126" i="1"/>
  <c r="AV127" i="1"/>
  <c r="AV128" i="1"/>
  <c r="AV129" i="1"/>
  <c r="AV130" i="1"/>
  <c r="AV131" i="1"/>
  <c r="AV132" i="1"/>
  <c r="AV133" i="1"/>
  <c r="AV134" i="1"/>
  <c r="AV135" i="1"/>
  <c r="AV136" i="1"/>
  <c r="AV137" i="1"/>
  <c r="AV138" i="1"/>
  <c r="AV139" i="1"/>
  <c r="AV140" i="1"/>
  <c r="AV141" i="1"/>
  <c r="AV142" i="1"/>
  <c r="AV143" i="1"/>
  <c r="AV144" i="1"/>
  <c r="AV145" i="1"/>
  <c r="AV146" i="1"/>
  <c r="AV147" i="1"/>
  <c r="AV148" i="1"/>
  <c r="AV149" i="1"/>
  <c r="AV150" i="1"/>
  <c r="AV151" i="1"/>
  <c r="AV152" i="1"/>
  <c r="AV153" i="1"/>
  <c r="AV154" i="1"/>
  <c r="AV155" i="1"/>
  <c r="AV156" i="1"/>
  <c r="AV157" i="1"/>
  <c r="AV158" i="1"/>
  <c r="AV159" i="1"/>
  <c r="AV160" i="1"/>
  <c r="AV161" i="1"/>
  <c r="AV162" i="1"/>
  <c r="AV163" i="1"/>
  <c r="AV164" i="1"/>
  <c r="AV165" i="1"/>
  <c r="AV166" i="1"/>
  <c r="AV167" i="1"/>
  <c r="AV168" i="1"/>
  <c r="AV169" i="1"/>
  <c r="AV170" i="1"/>
  <c r="AV171" i="1"/>
  <c r="AV172" i="1"/>
  <c r="AV173" i="1"/>
  <c r="AV174" i="1"/>
  <c r="AV175" i="1"/>
  <c r="AV176" i="1"/>
  <c r="AV177" i="1"/>
  <c r="AV178" i="1"/>
  <c r="AV179" i="1"/>
  <c r="AV180" i="1"/>
  <c r="AV181" i="1"/>
  <c r="AV182" i="1"/>
  <c r="AV183" i="1"/>
  <c r="AV184" i="1"/>
  <c r="AV185" i="1"/>
  <c r="AV186" i="1"/>
  <c r="AV187" i="1"/>
  <c r="AV188" i="1"/>
  <c r="AV189" i="1"/>
  <c r="AV190" i="1"/>
  <c r="AV191" i="1"/>
  <c r="AV192" i="1"/>
  <c r="AV193" i="1"/>
  <c r="AV194" i="1"/>
  <c r="AV195" i="1"/>
  <c r="AV196" i="1"/>
  <c r="AV197" i="1"/>
  <c r="AV198" i="1"/>
  <c r="AV199" i="1"/>
  <c r="AV200" i="1"/>
  <c r="AV201" i="1"/>
  <c r="AV202" i="1"/>
  <c r="AV203" i="1"/>
  <c r="AV204" i="1"/>
  <c r="AV205" i="1"/>
  <c r="AV206" i="1"/>
  <c r="AV207" i="1"/>
  <c r="AV208" i="1"/>
  <c r="AV209" i="1"/>
  <c r="AV210" i="1"/>
  <c r="AV211" i="1"/>
  <c r="AV212" i="1"/>
  <c r="AV213" i="1"/>
  <c r="AV214" i="1"/>
  <c r="AV215" i="1"/>
  <c r="AV216" i="1"/>
  <c r="AV217" i="1"/>
  <c r="AV218" i="1"/>
  <c r="AV219" i="1"/>
  <c r="AV220" i="1"/>
  <c r="AV221" i="1"/>
  <c r="AV222" i="1"/>
  <c r="AV223" i="1"/>
  <c r="AV224" i="1"/>
  <c r="AV225" i="1"/>
  <c r="AV226" i="1"/>
  <c r="AV227" i="1"/>
  <c r="AV228" i="1"/>
  <c r="AV229" i="1"/>
  <c r="AV230" i="1"/>
  <c r="AV231" i="1"/>
  <c r="AV232" i="1"/>
  <c r="AV233" i="1"/>
  <c r="AV234" i="1"/>
  <c r="AV235" i="1"/>
  <c r="AV236" i="1"/>
  <c r="AV237" i="1"/>
  <c r="AV238" i="1"/>
  <c r="AV239" i="1"/>
  <c r="AV240" i="1"/>
  <c r="AV241" i="1"/>
  <c r="AV242" i="1"/>
  <c r="AV243" i="1"/>
  <c r="AV244" i="1"/>
  <c r="AV245" i="1"/>
  <c r="AV246" i="1"/>
  <c r="AV247" i="1"/>
  <c r="AV248" i="1"/>
  <c r="AV249" i="1"/>
  <c r="AV250" i="1"/>
  <c r="AV251" i="1"/>
  <c r="AV252" i="1"/>
  <c r="AV253" i="1"/>
  <c r="AV254" i="1"/>
  <c r="AV255" i="1"/>
  <c r="AV256" i="1"/>
  <c r="AV257" i="1"/>
  <c r="AV258" i="1"/>
  <c r="AV259" i="1"/>
  <c r="AV260" i="1"/>
  <c r="AV261" i="1"/>
  <c r="AV262" i="1"/>
  <c r="AV263" i="1"/>
  <c r="AV264" i="1"/>
  <c r="AV265" i="1"/>
  <c r="AV266" i="1"/>
  <c r="AV267" i="1"/>
  <c r="AV268" i="1"/>
  <c r="AV269" i="1"/>
  <c r="AV270" i="1"/>
  <c r="AV271" i="1"/>
  <c r="AV272" i="1"/>
  <c r="AV273" i="1"/>
  <c r="AV274" i="1"/>
  <c r="AV275" i="1"/>
  <c r="AV276" i="1"/>
  <c r="AV277" i="1"/>
  <c r="AV278" i="1"/>
  <c r="AV279" i="1"/>
  <c r="AV280" i="1"/>
  <c r="AV281" i="1"/>
  <c r="AV282" i="1"/>
  <c r="AV283" i="1"/>
  <c r="AV284" i="1"/>
  <c r="AV285" i="1"/>
  <c r="AV286" i="1"/>
  <c r="AV287" i="1"/>
  <c r="AV288" i="1"/>
  <c r="AV289" i="1"/>
  <c r="AV290" i="1"/>
  <c r="AV291" i="1"/>
  <c r="AV292" i="1"/>
  <c r="AV293" i="1"/>
  <c r="AV294" i="1"/>
  <c r="AV295" i="1"/>
  <c r="AV296" i="1"/>
  <c r="AV297" i="1"/>
  <c r="AV298" i="1"/>
  <c r="AV299" i="1"/>
  <c r="AV300" i="1"/>
  <c r="AV301" i="1"/>
  <c r="AV302" i="1"/>
  <c r="AV303" i="1"/>
  <c r="AV304" i="1"/>
  <c r="AV305" i="1"/>
  <c r="AV306" i="1"/>
  <c r="AV307" i="1"/>
  <c r="AV308" i="1"/>
  <c r="AV309" i="1"/>
  <c r="AV310" i="1"/>
  <c r="AV311" i="1"/>
  <c r="AV312" i="1"/>
  <c r="AV313" i="1"/>
  <c r="AV314" i="1"/>
  <c r="AV315" i="1"/>
  <c r="AV316" i="1"/>
  <c r="AV317" i="1"/>
  <c r="AV318" i="1"/>
  <c r="AV319" i="1"/>
  <c r="AV320" i="1"/>
  <c r="AV321" i="1"/>
  <c r="AV322" i="1"/>
  <c r="AV323" i="1"/>
  <c r="AV324" i="1"/>
  <c r="AV325" i="1"/>
  <c r="AV326" i="1"/>
  <c r="AV327" i="1"/>
  <c r="AV328" i="1"/>
  <c r="AV329" i="1"/>
  <c r="AV330" i="1"/>
  <c r="AV331" i="1"/>
  <c r="AV332" i="1"/>
  <c r="AV333" i="1"/>
  <c r="AV334" i="1"/>
  <c r="AV335" i="1"/>
  <c r="AV336" i="1"/>
  <c r="AV337" i="1"/>
  <c r="AV338" i="1"/>
  <c r="AV339" i="1"/>
  <c r="AV340" i="1"/>
  <c r="AV341" i="1"/>
  <c r="AV342" i="1"/>
  <c r="AV343" i="1"/>
  <c r="AV344" i="1"/>
  <c r="AV345" i="1"/>
  <c r="AV346" i="1"/>
  <c r="AV347" i="1"/>
  <c r="AV348" i="1"/>
  <c r="AV349" i="1"/>
  <c r="AV350" i="1"/>
  <c r="AV351" i="1"/>
  <c r="AV352" i="1"/>
  <c r="AV353" i="1"/>
  <c r="AV354" i="1"/>
  <c r="AV355" i="1"/>
  <c r="AV356" i="1"/>
  <c r="AV357" i="1"/>
  <c r="AV358" i="1"/>
  <c r="AV359" i="1"/>
  <c r="AV360" i="1"/>
  <c r="AV361" i="1"/>
  <c r="AV362" i="1"/>
  <c r="AV363" i="1"/>
  <c r="AV364" i="1"/>
  <c r="AV365" i="1"/>
  <c r="AV366" i="1"/>
  <c r="AV367" i="1"/>
  <c r="AV368" i="1"/>
  <c r="AV369" i="1"/>
  <c r="AV370" i="1"/>
  <c r="AV371" i="1"/>
  <c r="AV372" i="1"/>
  <c r="AV373" i="1"/>
  <c r="AV374" i="1"/>
  <c r="AV375" i="1"/>
  <c r="AV376" i="1"/>
  <c r="AV377" i="1"/>
  <c r="AV378" i="1"/>
  <c r="AV379" i="1"/>
  <c r="AV380" i="1"/>
  <c r="AV381" i="1"/>
  <c r="AV382" i="1"/>
  <c r="AV383" i="1"/>
  <c r="AV384" i="1"/>
  <c r="AV385" i="1"/>
  <c r="AV386" i="1"/>
  <c r="AV387" i="1"/>
  <c r="AV388" i="1"/>
  <c r="AV389" i="1"/>
  <c r="AV390" i="1"/>
  <c r="AV391" i="1"/>
  <c r="AV392" i="1"/>
  <c r="AV393" i="1"/>
  <c r="AV394" i="1"/>
  <c r="AV395" i="1"/>
  <c r="AV396" i="1"/>
  <c r="AV397" i="1"/>
  <c r="AV398" i="1"/>
  <c r="AV399" i="1"/>
  <c r="AV400" i="1"/>
  <c r="AV401" i="1"/>
  <c r="AV402" i="1"/>
  <c r="AV403" i="1"/>
  <c r="AV404" i="1"/>
  <c r="AV405" i="1"/>
  <c r="AV406" i="1"/>
  <c r="AV407" i="1"/>
  <c r="AV408" i="1"/>
  <c r="AV409" i="1"/>
  <c r="AV410" i="1"/>
  <c r="AV411" i="1"/>
  <c r="AV412" i="1"/>
  <c r="AV413" i="1"/>
  <c r="AV414" i="1"/>
  <c r="AV415" i="1"/>
  <c r="AV416" i="1"/>
  <c r="AV417" i="1"/>
  <c r="AV418" i="1"/>
  <c r="AV419" i="1"/>
  <c r="AV420" i="1"/>
  <c r="AV421" i="1"/>
  <c r="AV422" i="1"/>
  <c r="AV423" i="1"/>
  <c r="AV424" i="1"/>
  <c r="AV425" i="1"/>
  <c r="AV426" i="1"/>
  <c r="AV427" i="1"/>
  <c r="AV428" i="1"/>
  <c r="AV429" i="1"/>
  <c r="AV430" i="1"/>
  <c r="AV431" i="1"/>
  <c r="AV432" i="1"/>
  <c r="AV433" i="1"/>
  <c r="AV434" i="1"/>
  <c r="AV435" i="1"/>
  <c r="AV436" i="1"/>
  <c r="AV437" i="1"/>
  <c r="AV438" i="1"/>
  <c r="AV439" i="1"/>
  <c r="AV440" i="1"/>
  <c r="AV441" i="1"/>
  <c r="AV442" i="1"/>
  <c r="AV443" i="1"/>
  <c r="AV444" i="1"/>
  <c r="AV445" i="1"/>
  <c r="AV446" i="1"/>
  <c r="AV447" i="1"/>
  <c r="AV448" i="1"/>
  <c r="AV449" i="1"/>
  <c r="AV2" i="1"/>
  <c r="AT392" i="1" l="1" a="1"/>
  <c r="AT392" i="1" s="1"/>
  <c r="AT393" i="1" a="1"/>
  <c r="AT393" i="1" s="1"/>
  <c r="AT394" i="1" a="1"/>
  <c r="AT394" i="1" s="1"/>
  <c r="AT395" i="1" a="1"/>
  <c r="AT395" i="1" s="1"/>
  <c r="AT396" i="1" a="1"/>
  <c r="AT396" i="1" s="1"/>
  <c r="AT397" i="1" a="1"/>
  <c r="AT397" i="1" s="1"/>
  <c r="AT398" i="1" a="1"/>
  <c r="AT398" i="1" s="1"/>
  <c r="AT399" i="1" a="1"/>
  <c r="AT399" i="1" s="1"/>
  <c r="AT400" i="1" a="1"/>
  <c r="AT400" i="1" s="1"/>
  <c r="AT401" i="1" a="1"/>
  <c r="AT401" i="1" s="1"/>
  <c r="AT402" i="1" a="1"/>
  <c r="AT402" i="1" s="1"/>
  <c r="AT403" i="1" a="1"/>
  <c r="AT403" i="1" s="1"/>
  <c r="AT404" i="1" a="1"/>
  <c r="AT404" i="1" s="1"/>
  <c r="AT405" i="1" a="1"/>
  <c r="AT405" i="1" s="1"/>
  <c r="AT406" i="1" a="1"/>
  <c r="AT406" i="1" s="1"/>
  <c r="AT407" i="1" a="1"/>
  <c r="AT407" i="1" s="1"/>
  <c r="AT408" i="1" a="1"/>
  <c r="AT408" i="1" s="1"/>
  <c r="AT409" i="1" a="1"/>
  <c r="AT409" i="1" s="1"/>
  <c r="AT410" i="1" a="1"/>
  <c r="AT410" i="1" s="1"/>
  <c r="AT411" i="1" a="1"/>
  <c r="AT411" i="1" s="1"/>
  <c r="AT412" i="1" a="1"/>
  <c r="AT412" i="1" s="1"/>
  <c r="AT413" i="1" a="1"/>
  <c r="AT413" i="1" s="1"/>
  <c r="AT414" i="1" a="1"/>
  <c r="AT414" i="1" s="1"/>
  <c r="AT415" i="1" a="1"/>
  <c r="AT415" i="1" s="1"/>
  <c r="AT416" i="1" a="1"/>
  <c r="AT416" i="1" s="1"/>
  <c r="AT417" i="1" a="1"/>
  <c r="AT417" i="1" s="1"/>
  <c r="AT418" i="1" a="1"/>
  <c r="AT418" i="1" s="1"/>
  <c r="AT419" i="1" a="1"/>
  <c r="AT419" i="1" s="1"/>
  <c r="AT420" i="1" a="1"/>
  <c r="AT420" i="1" s="1"/>
  <c r="AT421" i="1" a="1"/>
  <c r="AT421" i="1" s="1"/>
  <c r="AT422" i="1" a="1"/>
  <c r="AT422" i="1" s="1"/>
  <c r="AT423" i="1" a="1"/>
  <c r="AT423" i="1" s="1"/>
  <c r="AT424" i="1" a="1"/>
  <c r="AT424" i="1" s="1"/>
  <c r="AT425" i="1" a="1"/>
  <c r="AT425" i="1" s="1"/>
  <c r="AT426" i="1" a="1"/>
  <c r="AT426" i="1" s="1"/>
  <c r="AT427" i="1" a="1"/>
  <c r="AT427" i="1" s="1"/>
  <c r="AT428" i="1" a="1"/>
  <c r="AT428" i="1" s="1"/>
  <c r="AT429" i="1" a="1"/>
  <c r="AT429" i="1" s="1"/>
  <c r="AT430" i="1" a="1"/>
  <c r="AT430" i="1" s="1"/>
  <c r="AT431" i="1" a="1"/>
  <c r="AT431" i="1" s="1"/>
  <c r="AT432" i="1" a="1"/>
  <c r="AT432" i="1" s="1"/>
  <c r="AT433" i="1" a="1"/>
  <c r="AT433" i="1" s="1"/>
  <c r="AT434" i="1" a="1"/>
  <c r="AT434" i="1" s="1"/>
  <c r="AT435" i="1" a="1"/>
  <c r="AT435" i="1" s="1"/>
  <c r="AT436" i="1" a="1"/>
  <c r="AT436" i="1" s="1"/>
  <c r="AT437" i="1" a="1"/>
  <c r="AT437" i="1" s="1"/>
  <c r="AT438" i="1" a="1"/>
  <c r="AT438" i="1" s="1"/>
  <c r="AT439" i="1" a="1"/>
  <c r="AT439" i="1" s="1"/>
  <c r="AT440" i="1" a="1"/>
  <c r="AT440" i="1" s="1"/>
  <c r="AT441" i="1" a="1"/>
  <c r="AT441" i="1" s="1"/>
  <c r="AT442" i="1" a="1"/>
  <c r="AT442" i="1" s="1"/>
  <c r="AT443" i="1" a="1"/>
  <c r="AT443" i="1" s="1"/>
  <c r="AT444" i="1" a="1"/>
  <c r="AT444" i="1" s="1"/>
  <c r="AT445" i="1" a="1"/>
  <c r="AT445" i="1" s="1"/>
  <c r="AT446" i="1" a="1"/>
  <c r="AT446" i="1" s="1"/>
  <c r="AT447" i="1" a="1"/>
  <c r="AT447" i="1" s="1"/>
  <c r="AT448" i="1" a="1"/>
  <c r="AT448" i="1" s="1"/>
  <c r="AT449" i="1" a="1"/>
  <c r="AT449" i="1" s="1"/>
  <c r="AT39" i="1" a="1"/>
  <c r="AT39" i="1" s="1"/>
  <c r="E39" i="1"/>
  <c r="AT38" i="1" a="1"/>
  <c r="AT38" i="1" s="1"/>
  <c r="E38" i="1"/>
  <c r="AT37" i="1" a="1"/>
  <c r="AT37" i="1" s="1"/>
  <c r="E37" i="1"/>
  <c r="AT36" i="1" a="1"/>
  <c r="AT36" i="1" s="1"/>
  <c r="E36" i="1"/>
  <c r="AT35" i="1" a="1"/>
  <c r="AT35" i="1" s="1"/>
  <c r="E35" i="1"/>
  <c r="AT34" i="1" a="1"/>
  <c r="AT34" i="1" s="1"/>
  <c r="E34" i="1"/>
  <c r="AT33" i="1" a="1"/>
  <c r="AT33" i="1" s="1"/>
  <c r="E33" i="1"/>
  <c r="AT32" i="1" a="1"/>
  <c r="AT32" i="1" s="1"/>
  <c r="E32" i="1"/>
  <c r="AT31" i="1" a="1"/>
  <c r="AT31" i="1" s="1"/>
  <c r="E31" i="1"/>
  <c r="AT30" i="1" a="1"/>
  <c r="AT30" i="1" s="1"/>
  <c r="E30" i="1"/>
  <c r="AT29" i="1" a="1"/>
  <c r="AT29" i="1" s="1"/>
  <c r="E29" i="1"/>
  <c r="AT28" i="1" a="1"/>
  <c r="AT28" i="1" s="1"/>
  <c r="E28" i="1"/>
  <c r="AT27" i="1" a="1"/>
  <c r="AT27" i="1" s="1"/>
  <c r="E27" i="1"/>
  <c r="AT26" i="1" a="1"/>
  <c r="AT26" i="1" s="1"/>
  <c r="E26" i="1"/>
  <c r="AT25" i="1" a="1"/>
  <c r="AT25" i="1" s="1"/>
  <c r="E25" i="1"/>
  <c r="AT24" i="1" a="1"/>
  <c r="AT24" i="1" s="1"/>
  <c r="E24" i="1"/>
  <c r="AT23" i="1" a="1"/>
  <c r="AT23" i="1" s="1"/>
  <c r="E23" i="1"/>
  <c r="AT22" i="1" a="1"/>
  <c r="AT22" i="1" s="1"/>
  <c r="E22" i="1"/>
  <c r="AT21" i="1" a="1"/>
  <c r="AT21" i="1" s="1"/>
  <c r="E21" i="1"/>
  <c r="AT20" i="1" a="1"/>
  <c r="AT20" i="1" s="1"/>
  <c r="E20" i="1"/>
  <c r="AT19" i="1" a="1"/>
  <c r="AT19" i="1" s="1"/>
  <c r="E19" i="1"/>
  <c r="AT18" i="1" a="1"/>
  <c r="AT18" i="1" s="1"/>
  <c r="E18" i="1"/>
  <c r="AT17" i="1" a="1"/>
  <c r="AT17" i="1" s="1"/>
  <c r="E17" i="1"/>
  <c r="AT16" i="1" a="1"/>
  <c r="AT16" i="1" s="1"/>
  <c r="E16" i="1"/>
  <c r="AT15" i="1" a="1"/>
  <c r="AT15" i="1" s="1"/>
  <c r="E15" i="1"/>
  <c r="AT14" i="1" a="1"/>
  <c r="AT14" i="1" s="1"/>
  <c r="E14" i="1"/>
  <c r="AT13" i="1" a="1"/>
  <c r="AT13" i="1" s="1"/>
  <c r="E13" i="1"/>
  <c r="AT12" i="1" a="1"/>
  <c r="AT12" i="1" s="1"/>
  <c r="E12" i="1"/>
  <c r="AT11" i="1" a="1"/>
  <c r="AT11" i="1" s="1"/>
  <c r="E11" i="1"/>
  <c r="AT10" i="1" a="1"/>
  <c r="AT10" i="1" s="1"/>
  <c r="E10" i="1"/>
  <c r="AT199" i="1" a="1"/>
  <c r="AT199" i="1" s="1"/>
  <c r="E199" i="1"/>
  <c r="AT198" i="1" a="1"/>
  <c r="AT198" i="1" s="1"/>
  <c r="E198" i="1"/>
  <c r="AT197" i="1" a="1"/>
  <c r="AT197" i="1" s="1"/>
  <c r="E197" i="1"/>
  <c r="AT196" i="1" a="1"/>
  <c r="AT196" i="1" s="1"/>
  <c r="E196" i="1"/>
  <c r="AT195" i="1" a="1"/>
  <c r="AT195" i="1" s="1"/>
  <c r="E195" i="1"/>
  <c r="AT194" i="1" a="1"/>
  <c r="AT194" i="1" s="1"/>
  <c r="E194" i="1"/>
  <c r="AT193" i="1" a="1"/>
  <c r="AT193" i="1" s="1"/>
  <c r="E193" i="1"/>
  <c r="AT192" i="1" a="1"/>
  <c r="AT192" i="1" s="1"/>
  <c r="E192" i="1"/>
  <c r="AT191" i="1" a="1"/>
  <c r="AT191" i="1" s="1"/>
  <c r="E191" i="1"/>
  <c r="AT190" i="1" a="1"/>
  <c r="AT190" i="1" s="1"/>
  <c r="E190" i="1"/>
  <c r="AT189" i="1" a="1"/>
  <c r="AT189" i="1" s="1"/>
  <c r="E189" i="1"/>
  <c r="AT188" i="1" a="1"/>
  <c r="AT188" i="1" s="1"/>
  <c r="E188" i="1"/>
  <c r="AT187" i="1" a="1"/>
  <c r="AT187" i="1" s="1"/>
  <c r="E187" i="1"/>
  <c r="AT186" i="1" a="1"/>
  <c r="AT186" i="1" s="1"/>
  <c r="E186" i="1"/>
  <c r="AT185" i="1" a="1"/>
  <c r="AT185" i="1" s="1"/>
  <c r="E185" i="1"/>
  <c r="AT184" i="1" a="1"/>
  <c r="AT184" i="1" s="1"/>
  <c r="E184" i="1"/>
  <c r="AT183" i="1" a="1"/>
  <c r="AT183" i="1" s="1"/>
  <c r="E183" i="1"/>
  <c r="AT182" i="1" a="1"/>
  <c r="AT182" i="1" s="1"/>
  <c r="E182" i="1"/>
  <c r="AT181" i="1" a="1"/>
  <c r="AT181" i="1" s="1"/>
  <c r="E181" i="1"/>
  <c r="AT180" i="1" a="1"/>
  <c r="AT180" i="1" s="1"/>
  <c r="E180" i="1"/>
  <c r="AT179" i="1" a="1"/>
  <c r="AT179" i="1" s="1"/>
  <c r="E179" i="1"/>
  <c r="AT178" i="1" a="1"/>
  <c r="AT178" i="1" s="1"/>
  <c r="E178" i="1"/>
  <c r="AT177" i="1" a="1"/>
  <c r="AT177" i="1" s="1"/>
  <c r="E177" i="1"/>
  <c r="AT176" i="1" a="1"/>
  <c r="AT176" i="1" s="1"/>
  <c r="E176" i="1"/>
  <c r="AT175" i="1" a="1"/>
  <c r="AT175" i="1" s="1"/>
  <c r="E175" i="1"/>
  <c r="AT174" i="1" a="1"/>
  <c r="AT174" i="1" s="1"/>
  <c r="E174" i="1"/>
  <c r="AT173" i="1" a="1"/>
  <c r="AT173" i="1" s="1"/>
  <c r="E173" i="1"/>
  <c r="AT172" i="1" a="1"/>
  <c r="AT172" i="1" s="1"/>
  <c r="E172" i="1"/>
  <c r="AT171" i="1" a="1"/>
  <c r="AT171" i="1" s="1"/>
  <c r="E171" i="1"/>
  <c r="AT170" i="1" a="1"/>
  <c r="AT170" i="1" s="1"/>
  <c r="E170" i="1"/>
  <c r="AT169" i="1" a="1"/>
  <c r="AT169" i="1" s="1"/>
  <c r="E169" i="1"/>
  <c r="AT168" i="1" a="1"/>
  <c r="AT168" i="1" s="1"/>
  <c r="E168" i="1"/>
  <c r="AT167" i="1" a="1"/>
  <c r="AT167" i="1" s="1"/>
  <c r="E167" i="1"/>
  <c r="AT166" i="1" a="1"/>
  <c r="AT166" i="1" s="1"/>
  <c r="E166" i="1"/>
  <c r="AT165" i="1" a="1"/>
  <c r="AT165" i="1" s="1"/>
  <c r="E165" i="1"/>
  <c r="AT164" i="1" a="1"/>
  <c r="AT164" i="1" s="1"/>
  <c r="E164" i="1"/>
  <c r="AT163" i="1" a="1"/>
  <c r="AT163" i="1" s="1"/>
  <c r="E163" i="1"/>
  <c r="AT162" i="1" a="1"/>
  <c r="AT162" i="1" s="1"/>
  <c r="E162" i="1"/>
  <c r="AT161" i="1" a="1"/>
  <c r="AT161" i="1" s="1"/>
  <c r="E161" i="1"/>
  <c r="AT160" i="1" a="1"/>
  <c r="AT160" i="1" s="1"/>
  <c r="E160" i="1"/>
  <c r="AT159" i="1" a="1"/>
  <c r="AT159" i="1" s="1"/>
  <c r="E159" i="1"/>
  <c r="AT158" i="1" a="1"/>
  <c r="AT158" i="1" s="1"/>
  <c r="E158" i="1"/>
  <c r="AT157" i="1" a="1"/>
  <c r="AT157" i="1" s="1"/>
  <c r="E157" i="1"/>
  <c r="AT156" i="1" a="1"/>
  <c r="AT156" i="1" s="1"/>
  <c r="E156" i="1"/>
  <c r="AT155" i="1" a="1"/>
  <c r="AT155" i="1" s="1"/>
  <c r="E155" i="1"/>
  <c r="AT154" i="1" a="1"/>
  <c r="AT154" i="1" s="1"/>
  <c r="E154" i="1"/>
  <c r="AT153" i="1" a="1"/>
  <c r="AT153" i="1" s="1"/>
  <c r="E153" i="1"/>
  <c r="AT152" i="1" a="1"/>
  <c r="AT152" i="1" s="1"/>
  <c r="E152" i="1"/>
  <c r="AT151" i="1" a="1"/>
  <c r="AT151" i="1" s="1"/>
  <c r="E151" i="1"/>
  <c r="AT150" i="1" a="1"/>
  <c r="AT150" i="1" s="1"/>
  <c r="E150" i="1"/>
  <c r="AT149" i="1" a="1"/>
  <c r="AT149" i="1" s="1"/>
  <c r="E149" i="1"/>
  <c r="AT148" i="1" a="1"/>
  <c r="AT148" i="1" s="1"/>
  <c r="E148" i="1"/>
  <c r="AT147" i="1" a="1"/>
  <c r="AT147" i="1" s="1"/>
  <c r="E147" i="1"/>
  <c r="AT146" i="1" a="1"/>
  <c r="AT146" i="1" s="1"/>
  <c r="E146" i="1"/>
  <c r="AT145" i="1" a="1"/>
  <c r="AT145" i="1" s="1"/>
  <c r="E145" i="1"/>
  <c r="AT144" i="1" a="1"/>
  <c r="AT144" i="1" s="1"/>
  <c r="E144" i="1"/>
  <c r="AT143" i="1" a="1"/>
  <c r="AT143" i="1" s="1"/>
  <c r="E143" i="1"/>
  <c r="AT142" i="1" a="1"/>
  <c r="AT142" i="1" s="1"/>
  <c r="E142" i="1"/>
  <c r="AT141" i="1" a="1"/>
  <c r="AT141" i="1" s="1"/>
  <c r="E141" i="1"/>
  <c r="AT140" i="1" a="1"/>
  <c r="AT140" i="1" s="1"/>
  <c r="E140" i="1"/>
  <c r="AT139" i="1" a="1"/>
  <c r="AT139" i="1" s="1"/>
  <c r="E139" i="1"/>
  <c r="AT138" i="1" a="1"/>
  <c r="AT138" i="1" s="1"/>
  <c r="E138" i="1"/>
  <c r="AT137" i="1" a="1"/>
  <c r="AT137" i="1" s="1"/>
  <c r="E137" i="1"/>
  <c r="AT136" i="1" a="1"/>
  <c r="AT136" i="1" s="1"/>
  <c r="E136" i="1"/>
  <c r="AT135" i="1" a="1"/>
  <c r="AT135" i="1" s="1"/>
  <c r="E135" i="1"/>
  <c r="AT134" i="1" a="1"/>
  <c r="AT134" i="1" s="1"/>
  <c r="E134" i="1"/>
  <c r="AT133" i="1" a="1"/>
  <c r="AT133" i="1" s="1"/>
  <c r="E133" i="1"/>
  <c r="AT132" i="1" a="1"/>
  <c r="AT132" i="1" s="1"/>
  <c r="E132" i="1"/>
  <c r="AT131" i="1" a="1"/>
  <c r="AT131" i="1" s="1"/>
  <c r="E131" i="1"/>
  <c r="AT130" i="1" a="1"/>
  <c r="AT130" i="1" s="1"/>
  <c r="E130" i="1"/>
  <c r="AT129" i="1" a="1"/>
  <c r="AT129" i="1" s="1"/>
  <c r="E129" i="1"/>
  <c r="AT128" i="1" a="1"/>
  <c r="AT128" i="1" s="1"/>
  <c r="E128" i="1"/>
  <c r="AT127" i="1" a="1"/>
  <c r="AT127" i="1" s="1"/>
  <c r="E127" i="1"/>
  <c r="AT126" i="1" a="1"/>
  <c r="AT126" i="1" s="1"/>
  <c r="E126" i="1"/>
  <c r="AT125" i="1" a="1"/>
  <c r="AT125" i="1" s="1"/>
  <c r="E125" i="1"/>
  <c r="AT124" i="1" a="1"/>
  <c r="AT124" i="1" s="1"/>
  <c r="E124" i="1"/>
  <c r="AT123" i="1" a="1"/>
  <c r="AT123" i="1" s="1"/>
  <c r="E123" i="1"/>
  <c r="AT122" i="1" a="1"/>
  <c r="AT122" i="1" s="1"/>
  <c r="E122" i="1"/>
  <c r="AT121" i="1" a="1"/>
  <c r="AT121" i="1" s="1"/>
  <c r="E121" i="1"/>
  <c r="AT120" i="1" a="1"/>
  <c r="AT120" i="1" s="1"/>
  <c r="E120" i="1"/>
  <c r="AT119" i="1" a="1"/>
  <c r="AT119" i="1" s="1"/>
  <c r="E119" i="1"/>
  <c r="AT118" i="1" a="1"/>
  <c r="AT118" i="1" s="1"/>
  <c r="E118" i="1"/>
  <c r="AT117" i="1" a="1"/>
  <c r="AT117" i="1" s="1"/>
  <c r="E117" i="1"/>
  <c r="AT116" i="1" a="1"/>
  <c r="AT116" i="1" s="1"/>
  <c r="E116" i="1"/>
  <c r="AT115" i="1" a="1"/>
  <c r="AT115" i="1" s="1"/>
  <c r="E115" i="1"/>
  <c r="AT114" i="1" a="1"/>
  <c r="AT114" i="1" s="1"/>
  <c r="E114" i="1"/>
  <c r="AT113" i="1" a="1"/>
  <c r="AT113" i="1" s="1"/>
  <c r="E113" i="1"/>
  <c r="AT112" i="1" a="1"/>
  <c r="AT112" i="1" s="1"/>
  <c r="E112" i="1"/>
  <c r="AT111" i="1" a="1"/>
  <c r="AT111" i="1" s="1"/>
  <c r="E111" i="1"/>
  <c r="AT110" i="1" a="1"/>
  <c r="AT110" i="1" s="1"/>
  <c r="E110" i="1"/>
  <c r="AT109" i="1" a="1"/>
  <c r="AT109" i="1" s="1"/>
  <c r="E109" i="1"/>
  <c r="AT108" i="1" a="1"/>
  <c r="AT108" i="1" s="1"/>
  <c r="E108" i="1"/>
  <c r="AT107" i="1" a="1"/>
  <c r="AT107" i="1" s="1"/>
  <c r="E107" i="1"/>
  <c r="AT106" i="1" a="1"/>
  <c r="AT106" i="1" s="1"/>
  <c r="E106" i="1"/>
  <c r="AT105" i="1" a="1"/>
  <c r="AT105" i="1" s="1"/>
  <c r="E105" i="1"/>
  <c r="AT104" i="1" a="1"/>
  <c r="AT104" i="1" s="1"/>
  <c r="E104" i="1"/>
  <c r="AT103" i="1" a="1"/>
  <c r="AT103" i="1" s="1"/>
  <c r="E103" i="1"/>
  <c r="AT102" i="1" a="1"/>
  <c r="AT102" i="1" s="1"/>
  <c r="E102" i="1"/>
  <c r="AT101" i="1" a="1"/>
  <c r="AT101" i="1" s="1"/>
  <c r="E101" i="1"/>
  <c r="AT100" i="1" a="1"/>
  <c r="AT100" i="1" s="1"/>
  <c r="E100" i="1"/>
  <c r="AT99" i="1" a="1"/>
  <c r="AT99" i="1" s="1"/>
  <c r="E99" i="1"/>
  <c r="AT98" i="1" a="1"/>
  <c r="AT98" i="1" s="1"/>
  <c r="E98" i="1"/>
  <c r="AT97" i="1" a="1"/>
  <c r="AT97" i="1" s="1"/>
  <c r="E97" i="1"/>
  <c r="AT96" i="1" a="1"/>
  <c r="AT96" i="1" s="1"/>
  <c r="E96" i="1"/>
  <c r="AT95" i="1" a="1"/>
  <c r="AT95" i="1" s="1"/>
  <c r="E95" i="1"/>
  <c r="AT94" i="1" a="1"/>
  <c r="AT94" i="1" s="1"/>
  <c r="E94" i="1"/>
  <c r="AT93" i="1" a="1"/>
  <c r="AT93" i="1" s="1"/>
  <c r="E93" i="1"/>
  <c r="AT92" i="1" a="1"/>
  <c r="AT92" i="1" s="1"/>
  <c r="E92" i="1"/>
  <c r="AT91" i="1" a="1"/>
  <c r="AT91" i="1" s="1"/>
  <c r="E91" i="1"/>
  <c r="AT90" i="1" a="1"/>
  <c r="AT90" i="1" s="1"/>
  <c r="E90" i="1"/>
  <c r="AT89" i="1" a="1"/>
  <c r="AT89" i="1" s="1"/>
  <c r="E89" i="1"/>
  <c r="AT88" i="1" a="1"/>
  <c r="AT88" i="1" s="1"/>
  <c r="E88" i="1"/>
  <c r="AT87" i="1" a="1"/>
  <c r="AT87" i="1" s="1"/>
  <c r="E87" i="1"/>
  <c r="AT86" i="1" a="1"/>
  <c r="AT86" i="1" s="1"/>
  <c r="E86" i="1"/>
  <c r="AT85" i="1" a="1"/>
  <c r="AT85" i="1" s="1"/>
  <c r="E85" i="1"/>
  <c r="AT84" i="1" a="1"/>
  <c r="AT84" i="1" s="1"/>
  <c r="E84" i="1"/>
  <c r="AT83" i="1" a="1"/>
  <c r="AT83" i="1" s="1"/>
  <c r="E83" i="1"/>
  <c r="AT82" i="1" a="1"/>
  <c r="AT82" i="1" s="1"/>
  <c r="E82" i="1"/>
  <c r="AT81" i="1" a="1"/>
  <c r="AT81" i="1" s="1"/>
  <c r="E81" i="1"/>
  <c r="AT80" i="1" a="1"/>
  <c r="AT80" i="1" s="1"/>
  <c r="E80" i="1"/>
  <c r="AT79" i="1" a="1"/>
  <c r="AT79" i="1" s="1"/>
  <c r="E79" i="1"/>
  <c r="AT78" i="1" a="1"/>
  <c r="AT78" i="1" s="1"/>
  <c r="E78" i="1"/>
  <c r="AT77" i="1" a="1"/>
  <c r="AT77" i="1" s="1"/>
  <c r="E77" i="1"/>
  <c r="AT76" i="1" a="1"/>
  <c r="AT76" i="1" s="1"/>
  <c r="E76" i="1"/>
  <c r="AT75" i="1" a="1"/>
  <c r="AT75" i="1" s="1"/>
  <c r="E75" i="1"/>
  <c r="AT74" i="1" a="1"/>
  <c r="AT74" i="1" s="1"/>
  <c r="E74" i="1"/>
  <c r="AT73" i="1" a="1"/>
  <c r="AT73" i="1" s="1"/>
  <c r="E73" i="1"/>
  <c r="AT72" i="1" a="1"/>
  <c r="AT72" i="1" s="1"/>
  <c r="E72" i="1"/>
  <c r="AT71" i="1" a="1"/>
  <c r="AT71" i="1" s="1"/>
  <c r="E71" i="1"/>
  <c r="AT70" i="1" a="1"/>
  <c r="AT70" i="1" s="1"/>
  <c r="E70" i="1"/>
  <c r="AT69" i="1" a="1"/>
  <c r="AT69" i="1" s="1"/>
  <c r="E69" i="1"/>
  <c r="AT68" i="1" a="1"/>
  <c r="AT68" i="1" s="1"/>
  <c r="E68" i="1"/>
  <c r="AT67" i="1" a="1"/>
  <c r="AT67" i="1" s="1"/>
  <c r="E67" i="1"/>
  <c r="AT66" i="1" a="1"/>
  <c r="AT66" i="1" s="1"/>
  <c r="E66" i="1"/>
  <c r="AT65" i="1" a="1"/>
  <c r="AT65" i="1" s="1"/>
  <c r="E65" i="1"/>
  <c r="AT64" i="1" a="1"/>
  <c r="AT64" i="1" s="1"/>
  <c r="E64" i="1"/>
  <c r="AT63" i="1" a="1"/>
  <c r="AT63" i="1" s="1"/>
  <c r="E63" i="1"/>
  <c r="AT62" i="1" a="1"/>
  <c r="AT62" i="1" s="1"/>
  <c r="E62" i="1"/>
  <c r="AT61" i="1" a="1"/>
  <c r="AT61" i="1" s="1"/>
  <c r="E61" i="1"/>
  <c r="AT60" i="1" a="1"/>
  <c r="AT60" i="1" s="1"/>
  <c r="E60" i="1"/>
  <c r="AT59" i="1" a="1"/>
  <c r="AT59" i="1" s="1"/>
  <c r="E59" i="1"/>
  <c r="AT58" i="1" a="1"/>
  <c r="AT58" i="1" s="1"/>
  <c r="E58" i="1"/>
  <c r="AT57" i="1" a="1"/>
  <c r="AT57" i="1" s="1"/>
  <c r="E57" i="1"/>
  <c r="AT56" i="1" a="1"/>
  <c r="AT56" i="1" s="1"/>
  <c r="E56" i="1"/>
  <c r="AT55" i="1" a="1"/>
  <c r="AT55" i="1" s="1"/>
  <c r="E55" i="1"/>
  <c r="AT54" i="1" a="1"/>
  <c r="AT54" i="1" s="1"/>
  <c r="E54" i="1"/>
  <c r="AT53" i="1" a="1"/>
  <c r="AT53" i="1" s="1"/>
  <c r="E53" i="1"/>
  <c r="AT52" i="1" a="1"/>
  <c r="AT52" i="1" s="1"/>
  <c r="E52" i="1"/>
  <c r="AT51" i="1" a="1"/>
  <c r="AT51" i="1" s="1"/>
  <c r="E51" i="1"/>
  <c r="AT50" i="1" a="1"/>
  <c r="AT50" i="1" s="1"/>
  <c r="E50" i="1"/>
  <c r="AT49" i="1" a="1"/>
  <c r="AT49" i="1" s="1"/>
  <c r="E49" i="1"/>
  <c r="AT48" i="1" a="1"/>
  <c r="AT48" i="1" s="1"/>
  <c r="E48" i="1"/>
  <c r="AT47" i="1" a="1"/>
  <c r="AT47" i="1" s="1"/>
  <c r="E47" i="1"/>
  <c r="AT46" i="1" a="1"/>
  <c r="AT46" i="1" s="1"/>
  <c r="E46" i="1"/>
  <c r="AT45" i="1" a="1"/>
  <c r="AT45" i="1" s="1"/>
  <c r="E45" i="1"/>
  <c r="AT44" i="1" a="1"/>
  <c r="AT44" i="1" s="1"/>
  <c r="E44" i="1"/>
  <c r="AT43" i="1" a="1"/>
  <c r="AT43" i="1" s="1"/>
  <c r="E43" i="1"/>
  <c r="AT42" i="1" a="1"/>
  <c r="AT42" i="1" s="1"/>
  <c r="E42" i="1"/>
  <c r="AT41" i="1" a="1"/>
  <c r="AT41" i="1" s="1"/>
  <c r="E41" i="1"/>
  <c r="AT40" i="1" a="1"/>
  <c r="AT40" i="1" s="1"/>
  <c r="E40" i="1"/>
  <c r="AT299" i="1" a="1"/>
  <c r="AT299" i="1" s="1"/>
  <c r="E299" i="1"/>
  <c r="AT298" i="1" a="1"/>
  <c r="AT298" i="1" s="1"/>
  <c r="E298" i="1"/>
  <c r="AT297" i="1" a="1"/>
  <c r="AT297" i="1" s="1"/>
  <c r="E297" i="1"/>
  <c r="AT296" i="1" a="1"/>
  <c r="AT296" i="1" s="1"/>
  <c r="E296" i="1"/>
  <c r="AT295" i="1" a="1"/>
  <c r="AT295" i="1" s="1"/>
  <c r="E295" i="1"/>
  <c r="AT294" i="1" a="1"/>
  <c r="AT294" i="1" s="1"/>
  <c r="E294" i="1"/>
  <c r="AT293" i="1" a="1"/>
  <c r="AT293" i="1" s="1"/>
  <c r="E293" i="1"/>
  <c r="AT292" i="1" a="1"/>
  <c r="AT292" i="1" s="1"/>
  <c r="E292" i="1"/>
  <c r="AT291" i="1" a="1"/>
  <c r="AT291" i="1" s="1"/>
  <c r="E291" i="1"/>
  <c r="AT290" i="1" a="1"/>
  <c r="AT290" i="1" s="1"/>
  <c r="E290" i="1"/>
  <c r="AT289" i="1" a="1"/>
  <c r="AT289" i="1" s="1"/>
  <c r="E289" i="1"/>
  <c r="AT288" i="1" a="1"/>
  <c r="AT288" i="1" s="1"/>
  <c r="E288" i="1"/>
  <c r="AT287" i="1" a="1"/>
  <c r="AT287" i="1" s="1"/>
  <c r="E287" i="1"/>
  <c r="AT286" i="1" a="1"/>
  <c r="AT286" i="1" s="1"/>
  <c r="E286" i="1"/>
  <c r="AT285" i="1" a="1"/>
  <c r="AT285" i="1" s="1"/>
  <c r="E285" i="1"/>
  <c r="AT284" i="1" a="1"/>
  <c r="AT284" i="1" s="1"/>
  <c r="E284" i="1"/>
  <c r="AT283" i="1" a="1"/>
  <c r="AT283" i="1" s="1"/>
  <c r="E283" i="1"/>
  <c r="AT282" i="1" a="1"/>
  <c r="AT282" i="1" s="1"/>
  <c r="E282" i="1"/>
  <c r="AT281" i="1" a="1"/>
  <c r="AT281" i="1" s="1"/>
  <c r="E281" i="1"/>
  <c r="AT280" i="1" a="1"/>
  <c r="AT280" i="1" s="1"/>
  <c r="E280" i="1"/>
  <c r="AT279" i="1" a="1"/>
  <c r="AT279" i="1" s="1"/>
  <c r="E279" i="1"/>
  <c r="AT278" i="1" a="1"/>
  <c r="AT278" i="1" s="1"/>
  <c r="E278" i="1"/>
  <c r="AT277" i="1" a="1"/>
  <c r="AT277" i="1" s="1"/>
  <c r="E277" i="1"/>
  <c r="AT276" i="1" a="1"/>
  <c r="AT276" i="1" s="1"/>
  <c r="E276" i="1"/>
  <c r="AT275" i="1" a="1"/>
  <c r="AT275" i="1" s="1"/>
  <c r="E275" i="1"/>
  <c r="AT274" i="1" a="1"/>
  <c r="AT274" i="1" s="1"/>
  <c r="E274" i="1"/>
  <c r="AT273" i="1" a="1"/>
  <c r="AT273" i="1" s="1"/>
  <c r="E273" i="1"/>
  <c r="AT272" i="1" a="1"/>
  <c r="AT272" i="1" s="1"/>
  <c r="E272" i="1"/>
  <c r="AT271" i="1" a="1"/>
  <c r="AT271" i="1" s="1"/>
  <c r="E271" i="1"/>
  <c r="AT270" i="1" a="1"/>
  <c r="AT270" i="1" s="1"/>
  <c r="E270" i="1"/>
  <c r="AT269" i="1" a="1"/>
  <c r="AT269" i="1" s="1"/>
  <c r="E269" i="1"/>
  <c r="AT268" i="1" a="1"/>
  <c r="AT268" i="1" s="1"/>
  <c r="E268" i="1"/>
  <c r="AT267" i="1" a="1"/>
  <c r="AT267" i="1" s="1"/>
  <c r="E267" i="1"/>
  <c r="AT266" i="1" a="1"/>
  <c r="AT266" i="1" s="1"/>
  <c r="E266" i="1"/>
  <c r="AT265" i="1" a="1"/>
  <c r="AT265" i="1" s="1"/>
  <c r="E265" i="1"/>
  <c r="AT264" i="1" a="1"/>
  <c r="AT264" i="1" s="1"/>
  <c r="E264" i="1"/>
  <c r="AT263" i="1" a="1"/>
  <c r="AT263" i="1" s="1"/>
  <c r="E263" i="1"/>
  <c r="AT262" i="1" a="1"/>
  <c r="AT262" i="1" s="1"/>
  <c r="E262" i="1"/>
  <c r="AT261" i="1" a="1"/>
  <c r="AT261" i="1" s="1"/>
  <c r="E261" i="1"/>
  <c r="AT260" i="1" a="1"/>
  <c r="AT260" i="1" s="1"/>
  <c r="E260" i="1"/>
  <c r="AT259" i="1" a="1"/>
  <c r="AT259" i="1" s="1"/>
  <c r="E259" i="1"/>
  <c r="AT258" i="1" a="1"/>
  <c r="AT258" i="1" s="1"/>
  <c r="E258" i="1"/>
  <c r="AT257" i="1" a="1"/>
  <c r="AT257" i="1" s="1"/>
  <c r="E257" i="1"/>
  <c r="AT256" i="1" a="1"/>
  <c r="AT256" i="1" s="1"/>
  <c r="E256" i="1"/>
  <c r="AT255" i="1" a="1"/>
  <c r="AT255" i="1" s="1"/>
  <c r="E255" i="1"/>
  <c r="AT254" i="1" a="1"/>
  <c r="AT254" i="1" s="1"/>
  <c r="E254" i="1"/>
  <c r="AT253" i="1" a="1"/>
  <c r="AT253" i="1" s="1"/>
  <c r="E253" i="1"/>
  <c r="AT252" i="1" a="1"/>
  <c r="AT252" i="1" s="1"/>
  <c r="E252" i="1"/>
  <c r="AT251" i="1" a="1"/>
  <c r="AT251" i="1" s="1"/>
  <c r="E251" i="1"/>
  <c r="AT250" i="1" a="1"/>
  <c r="AT250" i="1" s="1"/>
  <c r="E250" i="1"/>
  <c r="AT249" i="1" a="1"/>
  <c r="AT249" i="1" s="1"/>
  <c r="E249" i="1"/>
  <c r="AT248" i="1" a="1"/>
  <c r="AT248" i="1" s="1"/>
  <c r="E248" i="1"/>
  <c r="AT247" i="1" a="1"/>
  <c r="AT247" i="1" s="1"/>
  <c r="E247" i="1"/>
  <c r="AT246" i="1" a="1"/>
  <c r="AT246" i="1" s="1"/>
  <c r="E246" i="1"/>
  <c r="AT245" i="1" a="1"/>
  <c r="AT245" i="1" s="1"/>
  <c r="E245" i="1"/>
  <c r="AT244" i="1" a="1"/>
  <c r="AT244" i="1" s="1"/>
  <c r="E244" i="1"/>
  <c r="AT243" i="1" a="1"/>
  <c r="AT243" i="1" s="1"/>
  <c r="AT242" i="1" a="1"/>
  <c r="AT242" i="1" s="1"/>
  <c r="E242" i="1"/>
  <c r="AT241" i="1" a="1"/>
  <c r="AT241" i="1" s="1"/>
  <c r="E241" i="1"/>
  <c r="AT240" i="1" a="1"/>
  <c r="AT240" i="1" s="1"/>
  <c r="E240" i="1"/>
  <c r="AT239" i="1" a="1"/>
  <c r="AT239" i="1" s="1"/>
  <c r="E239" i="1"/>
  <c r="AT238" i="1" a="1"/>
  <c r="AT238" i="1" s="1"/>
  <c r="E238" i="1"/>
  <c r="AT237" i="1" a="1"/>
  <c r="AT237" i="1" s="1"/>
  <c r="E237" i="1"/>
  <c r="AT236" i="1" a="1"/>
  <c r="AT236" i="1" s="1"/>
  <c r="E236" i="1"/>
  <c r="AT235" i="1" a="1"/>
  <c r="AT235" i="1" s="1"/>
  <c r="E235" i="1"/>
  <c r="AT234" i="1" a="1"/>
  <c r="AT234" i="1" s="1"/>
  <c r="E234" i="1"/>
  <c r="AT233" i="1" a="1"/>
  <c r="AT233" i="1" s="1"/>
  <c r="E233" i="1"/>
  <c r="AT232" i="1" a="1"/>
  <c r="AT232" i="1" s="1"/>
  <c r="E232" i="1"/>
  <c r="AT231" i="1" a="1"/>
  <c r="AT231" i="1" s="1"/>
  <c r="E231" i="1"/>
  <c r="AT230" i="1" a="1"/>
  <c r="AT230" i="1" s="1"/>
  <c r="E230" i="1"/>
  <c r="AT229" i="1" a="1"/>
  <c r="AT229" i="1" s="1"/>
  <c r="E229" i="1"/>
  <c r="AT228" i="1" a="1"/>
  <c r="AT228" i="1" s="1"/>
  <c r="E228" i="1"/>
  <c r="AT227" i="1" a="1"/>
  <c r="AT227" i="1" s="1"/>
  <c r="E227" i="1"/>
  <c r="AT226" i="1" a="1"/>
  <c r="AT226" i="1" s="1"/>
  <c r="E226" i="1"/>
  <c r="AT225" i="1" a="1"/>
  <c r="AT225" i="1" s="1"/>
  <c r="E225" i="1"/>
  <c r="AT224" i="1" a="1"/>
  <c r="AT224" i="1" s="1"/>
  <c r="E224" i="1"/>
  <c r="AT223" i="1" a="1"/>
  <c r="AT223" i="1" s="1"/>
  <c r="E223" i="1"/>
  <c r="AT222" i="1" a="1"/>
  <c r="AT222" i="1" s="1"/>
  <c r="E222" i="1"/>
  <c r="AT221" i="1" a="1"/>
  <c r="AT221" i="1" s="1"/>
  <c r="E221" i="1"/>
  <c r="AT220" i="1" a="1"/>
  <c r="AT220" i="1" s="1"/>
  <c r="E220" i="1"/>
  <c r="AT219" i="1" a="1"/>
  <c r="AT219" i="1" s="1"/>
  <c r="E219" i="1"/>
  <c r="AT218" i="1" a="1"/>
  <c r="AT218" i="1" s="1"/>
  <c r="E218" i="1"/>
  <c r="AT217" i="1" a="1"/>
  <c r="AT217" i="1" s="1"/>
  <c r="E217" i="1"/>
  <c r="AT216" i="1" a="1"/>
  <c r="AT216" i="1" s="1"/>
  <c r="E216" i="1"/>
  <c r="AT215" i="1" a="1"/>
  <c r="AT215" i="1" s="1"/>
  <c r="E215" i="1"/>
  <c r="AT214" i="1" a="1"/>
  <c r="AT214" i="1" s="1"/>
  <c r="E214" i="1"/>
  <c r="AT213" i="1" a="1"/>
  <c r="AT213" i="1" s="1"/>
  <c r="E213" i="1"/>
  <c r="AT212" i="1" a="1"/>
  <c r="AT212" i="1" s="1"/>
  <c r="E212" i="1"/>
  <c r="AT211" i="1" a="1"/>
  <c r="AT211" i="1" s="1"/>
  <c r="E211" i="1"/>
  <c r="AT210" i="1" a="1"/>
  <c r="AT210" i="1" s="1"/>
  <c r="E210" i="1"/>
  <c r="AT209" i="1" a="1"/>
  <c r="AT209" i="1" s="1"/>
  <c r="E209" i="1"/>
  <c r="AT208" i="1" a="1"/>
  <c r="AT208" i="1" s="1"/>
  <c r="E208" i="1"/>
  <c r="AT207" i="1" a="1"/>
  <c r="AT207" i="1" s="1"/>
  <c r="E207" i="1"/>
  <c r="AT206" i="1" a="1"/>
  <c r="AT206" i="1" s="1"/>
  <c r="E206" i="1"/>
  <c r="AT205" i="1" a="1"/>
  <c r="AT205" i="1" s="1"/>
  <c r="E205" i="1"/>
  <c r="AT204" i="1" a="1"/>
  <c r="AT204" i="1" s="1"/>
  <c r="E204" i="1"/>
  <c r="AT203" i="1" a="1"/>
  <c r="AT203" i="1" s="1"/>
  <c r="E203" i="1"/>
  <c r="AT202" i="1" a="1"/>
  <c r="AT202" i="1" s="1"/>
  <c r="E202" i="1"/>
  <c r="AT201" i="1" a="1"/>
  <c r="AT201" i="1" s="1"/>
  <c r="E201" i="1"/>
  <c r="AT200" i="1" a="1"/>
  <c r="AT200" i="1" s="1"/>
  <c r="E200" i="1"/>
  <c r="E399" i="1"/>
  <c r="E398" i="1"/>
  <c r="E397" i="1"/>
  <c r="E396" i="1"/>
  <c r="E395" i="1"/>
  <c r="E394" i="1"/>
  <c r="E393" i="1"/>
  <c r="E392" i="1"/>
  <c r="AT391" i="1" a="1"/>
  <c r="AT391" i="1" s="1"/>
  <c r="E391" i="1"/>
  <c r="AT390" i="1" a="1"/>
  <c r="AT390" i="1" s="1"/>
  <c r="E390" i="1"/>
  <c r="AT389" i="1" a="1"/>
  <c r="AT389" i="1" s="1"/>
  <c r="E389" i="1"/>
  <c r="AT388" i="1" a="1"/>
  <c r="AT388" i="1" s="1"/>
  <c r="E388" i="1"/>
  <c r="AT387" i="1" a="1"/>
  <c r="AT387" i="1" s="1"/>
  <c r="E387" i="1"/>
  <c r="AT386" i="1" a="1"/>
  <c r="AT386" i="1" s="1"/>
  <c r="E386" i="1"/>
  <c r="AT385" i="1" a="1"/>
  <c r="AT385" i="1" s="1"/>
  <c r="E385" i="1"/>
  <c r="AT384" i="1" a="1"/>
  <c r="AT384" i="1" s="1"/>
  <c r="E384" i="1"/>
  <c r="AT383" i="1" a="1"/>
  <c r="AT383" i="1" s="1"/>
  <c r="E383" i="1"/>
  <c r="AT382" i="1" a="1"/>
  <c r="AT382" i="1" s="1"/>
  <c r="E382" i="1"/>
  <c r="AT381" i="1" a="1"/>
  <c r="AT381" i="1" s="1"/>
  <c r="E381" i="1"/>
  <c r="AT380" i="1" a="1"/>
  <c r="AT380" i="1" s="1"/>
  <c r="E380" i="1"/>
  <c r="AT379" i="1" a="1"/>
  <c r="AT379" i="1" s="1"/>
  <c r="E379" i="1"/>
  <c r="AT378" i="1" a="1"/>
  <c r="AT378" i="1" s="1"/>
  <c r="E378" i="1"/>
  <c r="AT377" i="1" a="1"/>
  <c r="AT377" i="1" s="1"/>
  <c r="E377" i="1"/>
  <c r="AT376" i="1" a="1"/>
  <c r="AT376" i="1" s="1"/>
  <c r="E376" i="1"/>
  <c r="AT375" i="1" a="1"/>
  <c r="AT375" i="1" s="1"/>
  <c r="E375" i="1"/>
  <c r="AT374" i="1" a="1"/>
  <c r="AT374" i="1" s="1"/>
  <c r="E374" i="1"/>
  <c r="AT373" i="1" a="1"/>
  <c r="AT373" i="1" s="1"/>
  <c r="E373" i="1"/>
  <c r="AT372" i="1" a="1"/>
  <c r="AT372" i="1" s="1"/>
  <c r="E372" i="1"/>
  <c r="AT371" i="1" a="1"/>
  <c r="AT371" i="1" s="1"/>
  <c r="E371" i="1"/>
  <c r="AT370" i="1" a="1"/>
  <c r="AT370" i="1" s="1"/>
  <c r="E370" i="1"/>
  <c r="AT369" i="1" a="1"/>
  <c r="AT369" i="1" s="1"/>
  <c r="E369" i="1"/>
  <c r="AT368" i="1" a="1"/>
  <c r="AT368" i="1" s="1"/>
  <c r="E368" i="1"/>
  <c r="AT367" i="1" a="1"/>
  <c r="AT367" i="1" s="1"/>
  <c r="E367" i="1"/>
  <c r="AT366" i="1" a="1"/>
  <c r="AT366" i="1" s="1"/>
  <c r="E366" i="1"/>
  <c r="AT365" i="1" a="1"/>
  <c r="AT365" i="1" s="1"/>
  <c r="E365" i="1"/>
  <c r="AT364" i="1" a="1"/>
  <c r="AT364" i="1" s="1"/>
  <c r="E364" i="1"/>
  <c r="AT363" i="1" a="1"/>
  <c r="AT363" i="1" s="1"/>
  <c r="E363" i="1"/>
  <c r="AT362" i="1" a="1"/>
  <c r="AT362" i="1" s="1"/>
  <c r="E362" i="1"/>
  <c r="AT361" i="1" a="1"/>
  <c r="AT361" i="1" s="1"/>
  <c r="E361" i="1"/>
  <c r="AT360" i="1" a="1"/>
  <c r="AT360" i="1" s="1"/>
  <c r="E360" i="1"/>
  <c r="AT359" i="1" a="1"/>
  <c r="AT359" i="1" s="1"/>
  <c r="E359" i="1"/>
  <c r="AT358" i="1" a="1"/>
  <c r="AT358" i="1" s="1"/>
  <c r="E358" i="1"/>
  <c r="AT357" i="1" a="1"/>
  <c r="AT357" i="1" s="1"/>
  <c r="E357" i="1"/>
  <c r="AT356" i="1" a="1"/>
  <c r="AT356" i="1" s="1"/>
  <c r="E356" i="1"/>
  <c r="AT355" i="1" a="1"/>
  <c r="AT355" i="1" s="1"/>
  <c r="E355" i="1"/>
  <c r="AT354" i="1" a="1"/>
  <c r="AT354" i="1" s="1"/>
  <c r="E354" i="1"/>
  <c r="AT353" i="1" a="1"/>
  <c r="AT353" i="1" s="1"/>
  <c r="E353" i="1"/>
  <c r="AT352" i="1" a="1"/>
  <c r="AT352" i="1" s="1"/>
  <c r="E352" i="1"/>
  <c r="AT351" i="1" a="1"/>
  <c r="AT351" i="1" s="1"/>
  <c r="E351" i="1"/>
  <c r="AT350" i="1" a="1"/>
  <c r="AT350" i="1" s="1"/>
  <c r="E350" i="1"/>
  <c r="AT349" i="1" a="1"/>
  <c r="AT349" i="1" s="1"/>
  <c r="E349" i="1"/>
  <c r="AT348" i="1" a="1"/>
  <c r="AT348" i="1" s="1"/>
  <c r="E348" i="1"/>
  <c r="AT347" i="1" a="1"/>
  <c r="AT347" i="1" s="1"/>
  <c r="E347" i="1"/>
  <c r="AT346" i="1" a="1"/>
  <c r="AT346" i="1" s="1"/>
  <c r="E346" i="1"/>
  <c r="AT345" i="1" a="1"/>
  <c r="AT345" i="1" s="1"/>
  <c r="E345" i="1"/>
  <c r="AT344" i="1" a="1"/>
  <c r="AT344" i="1" s="1"/>
  <c r="E344" i="1"/>
  <c r="AT343" i="1" a="1"/>
  <c r="AT343" i="1" s="1"/>
  <c r="E343" i="1"/>
  <c r="AT342" i="1" a="1"/>
  <c r="AT342" i="1" s="1"/>
  <c r="E342" i="1"/>
  <c r="AT341" i="1" a="1"/>
  <c r="AT341" i="1" s="1"/>
  <c r="E341" i="1"/>
  <c r="AT340" i="1" a="1"/>
  <c r="AT340" i="1" s="1"/>
  <c r="E340" i="1"/>
  <c r="AT339" i="1" a="1"/>
  <c r="AT339" i="1" s="1"/>
  <c r="E339" i="1"/>
  <c r="AT338" i="1" a="1"/>
  <c r="AT338" i="1" s="1"/>
  <c r="E338" i="1"/>
  <c r="AT337" i="1" a="1"/>
  <c r="AT337" i="1" s="1"/>
  <c r="E337" i="1"/>
  <c r="AT336" i="1" a="1"/>
  <c r="AT336" i="1" s="1"/>
  <c r="E336" i="1"/>
  <c r="AT335" i="1" a="1"/>
  <c r="AT335" i="1" s="1"/>
  <c r="E335" i="1"/>
  <c r="AT334" i="1" a="1"/>
  <c r="AT334" i="1" s="1"/>
  <c r="E334" i="1"/>
  <c r="AT333" i="1" a="1"/>
  <c r="AT333" i="1" s="1"/>
  <c r="E333" i="1"/>
  <c r="AT332" i="1" a="1"/>
  <c r="AT332" i="1" s="1"/>
  <c r="E332" i="1"/>
  <c r="AT331" i="1" a="1"/>
  <c r="AT331" i="1" s="1"/>
  <c r="E331" i="1"/>
  <c r="AT330" i="1" a="1"/>
  <c r="AT330" i="1" s="1"/>
  <c r="E330" i="1"/>
  <c r="AT329" i="1" a="1"/>
  <c r="AT329" i="1" s="1"/>
  <c r="E329" i="1"/>
  <c r="AT328" i="1" a="1"/>
  <c r="AT328" i="1" s="1"/>
  <c r="E328" i="1"/>
  <c r="AT327" i="1" a="1"/>
  <c r="AT327" i="1" s="1"/>
  <c r="E327" i="1"/>
  <c r="AT326" i="1" a="1"/>
  <c r="AT326" i="1" s="1"/>
  <c r="E326" i="1"/>
  <c r="AT325" i="1" a="1"/>
  <c r="AT325" i="1" s="1"/>
  <c r="E325" i="1"/>
  <c r="AT324" i="1" a="1"/>
  <c r="AT324" i="1" s="1"/>
  <c r="E324" i="1"/>
  <c r="AT323" i="1" a="1"/>
  <c r="AT323" i="1" s="1"/>
  <c r="E323" i="1"/>
  <c r="AT322" i="1" a="1"/>
  <c r="AT322" i="1" s="1"/>
  <c r="E322" i="1"/>
  <c r="AT321" i="1" a="1"/>
  <c r="AT321" i="1" s="1"/>
  <c r="E321" i="1"/>
  <c r="AT320" i="1" a="1"/>
  <c r="AT320" i="1" s="1"/>
  <c r="E320" i="1"/>
  <c r="AT319" i="1" a="1"/>
  <c r="AT319" i="1" s="1"/>
  <c r="E319" i="1"/>
  <c r="AT318" i="1" a="1"/>
  <c r="AT318" i="1" s="1"/>
  <c r="E318" i="1"/>
  <c r="AT317" i="1" a="1"/>
  <c r="AT317" i="1" s="1"/>
  <c r="E317" i="1"/>
  <c r="AT316" i="1" a="1"/>
  <c r="AT316" i="1" s="1"/>
  <c r="E316" i="1"/>
  <c r="AT315" i="1" a="1"/>
  <c r="AT315" i="1" s="1"/>
  <c r="E315" i="1"/>
  <c r="AT314" i="1" a="1"/>
  <c r="AT314" i="1" s="1"/>
  <c r="E314" i="1"/>
  <c r="AT313" i="1" a="1"/>
  <c r="AT313" i="1" s="1"/>
  <c r="E313" i="1"/>
  <c r="AT312" i="1" a="1"/>
  <c r="AT312" i="1" s="1"/>
  <c r="E312" i="1"/>
  <c r="AT311" i="1" a="1"/>
  <c r="AT311" i="1" s="1"/>
  <c r="E311" i="1"/>
  <c r="AT310" i="1" a="1"/>
  <c r="AT310" i="1" s="1"/>
  <c r="E310" i="1"/>
  <c r="AT309" i="1" a="1"/>
  <c r="AT309" i="1" s="1"/>
  <c r="E309" i="1"/>
  <c r="AT308" i="1" a="1"/>
  <c r="AT308" i="1" s="1"/>
  <c r="E308" i="1"/>
  <c r="AT307" i="1" a="1"/>
  <c r="AT307" i="1" s="1"/>
  <c r="E307" i="1"/>
  <c r="AT306" i="1" a="1"/>
  <c r="AT306" i="1" s="1"/>
  <c r="E306" i="1"/>
  <c r="AT305" i="1" a="1"/>
  <c r="AT305" i="1" s="1"/>
  <c r="E305" i="1"/>
  <c r="AT304" i="1" a="1"/>
  <c r="AT304" i="1" s="1"/>
  <c r="E304" i="1"/>
  <c r="AT303" i="1" a="1"/>
  <c r="AT303" i="1" s="1"/>
  <c r="E303" i="1"/>
  <c r="AT302" i="1" a="1"/>
  <c r="AT302" i="1" s="1"/>
  <c r="E302" i="1"/>
  <c r="AT301" i="1" a="1"/>
  <c r="AT301" i="1" s="1"/>
  <c r="E301" i="1"/>
  <c r="AT300" i="1" a="1"/>
  <c r="AT300" i="1" s="1"/>
  <c r="E300" i="1"/>
  <c r="G182" i="1" a="1"/>
  <c r="G281" i="1" a="1"/>
  <c r="H268" i="1" a="1"/>
  <c r="H234" i="1" a="1"/>
  <c r="H225" i="1" a="1"/>
  <c r="G271" i="1" a="1"/>
  <c r="G297" i="1" a="1"/>
  <c r="H253" i="1" a="1"/>
  <c r="G180" i="1" a="1"/>
  <c r="H330" i="1" a="1"/>
  <c r="H212" i="1" a="1"/>
  <c r="G350" i="1" a="1"/>
  <c r="G178" i="1" a="1"/>
  <c r="H333" i="1" a="1"/>
  <c r="G337" i="1" a="1"/>
  <c r="H388" i="1" a="1"/>
  <c r="H265" i="1" a="1"/>
  <c r="G296" i="1" a="1"/>
  <c r="H321" i="1" a="1"/>
  <c r="H187" i="1" a="1"/>
  <c r="G311" i="1" a="1"/>
  <c r="G327" i="1" a="1"/>
  <c r="H292" i="1" a="1"/>
  <c r="H217" i="1" a="1"/>
  <c r="H357" i="1" a="1"/>
  <c r="H284" i="1" a="1"/>
  <c r="G339" i="1" a="1"/>
  <c r="H340" i="1" a="1"/>
  <c r="G224" i="1" a="1"/>
  <c r="G205" i="1" a="1"/>
  <c r="H294" i="1" a="1"/>
  <c r="G239" i="1" a="1"/>
  <c r="G389" i="1" a="1"/>
  <c r="G187" i="1" a="1"/>
  <c r="H379" i="1" a="1"/>
  <c r="G221" i="1" a="1"/>
  <c r="H363" i="1" a="1"/>
  <c r="G230" i="1" a="1"/>
  <c r="H271" i="1" a="1"/>
  <c r="H237" i="1" a="1"/>
  <c r="G261" i="1" a="1"/>
  <c r="H355" i="1" a="1"/>
  <c r="H372" i="1" a="1"/>
  <c r="G323" i="1" a="1"/>
  <c r="H287" i="1" a="1"/>
  <c r="G293" i="1" a="1"/>
  <c r="H229" i="1" a="1"/>
  <c r="H99" i="1" a="1"/>
  <c r="G223" i="1" a="1"/>
  <c r="H230" i="1" a="1"/>
  <c r="G209" i="1" a="1"/>
  <c r="G249" i="1" a="1"/>
  <c r="G361" i="1" a="1"/>
  <c r="H329" i="1" a="1"/>
  <c r="H179" i="1" a="1"/>
  <c r="H320" i="1" a="1"/>
  <c r="H180" i="1" a="1"/>
  <c r="H368" i="1" a="1"/>
  <c r="H325" i="1" a="1"/>
  <c r="H276" i="1" a="1"/>
  <c r="H214" i="1" a="1"/>
  <c r="H227" i="1" a="1"/>
  <c r="G358" i="1" a="1"/>
  <c r="H208" i="1" a="1"/>
  <c r="G346" i="1" a="1"/>
  <c r="H295" i="1" a="1"/>
  <c r="H317" i="1" a="1"/>
  <c r="H257" i="1" a="1"/>
  <c r="G247" i="1" a="1"/>
  <c r="H350" i="1" a="1"/>
  <c r="H290" i="1" a="1"/>
  <c r="H247" i="1" a="1"/>
  <c r="G277" i="1" a="1"/>
  <c r="H264" i="1" a="1"/>
  <c r="G285" i="1" a="1"/>
  <c r="G359" i="1" a="1"/>
  <c r="G229" i="1" a="1"/>
  <c r="H360" i="1" a="1"/>
  <c r="G382" i="1" a="1"/>
  <c r="H366" i="1" a="1"/>
  <c r="G211" i="1" a="1"/>
  <c r="H326" i="1" a="1"/>
  <c r="H273" i="1" a="1"/>
  <c r="G283" i="1" a="1"/>
  <c r="G232" i="1" a="1"/>
  <c r="G243" i="1" a="1"/>
  <c r="G255" i="1" a="1"/>
  <c r="H178" i="1" a="1"/>
  <c r="G256" i="1" a="1"/>
  <c r="H239" i="1" a="1"/>
  <c r="G200" i="1" a="1"/>
  <c r="G252" i="1" a="1"/>
  <c r="H275" i="1" a="1"/>
  <c r="G356" i="1" a="1"/>
  <c r="G303" i="1" a="1"/>
  <c r="H337" i="1" a="1"/>
  <c r="G368" i="1" a="1"/>
  <c r="H192" i="1" a="1"/>
  <c r="H205" i="1" a="1"/>
  <c r="G214" i="1" a="1"/>
  <c r="H119" i="1" a="1"/>
  <c r="H209" i="1" a="1"/>
  <c r="G355" i="1" a="1"/>
  <c r="H296" i="1" a="1"/>
  <c r="H202" i="1" a="1"/>
  <c r="H298" i="1" a="1"/>
  <c r="G207" i="1" a="1"/>
  <c r="G210" i="1" a="1"/>
  <c r="H274" i="1" a="1"/>
  <c r="G262" i="1" a="1"/>
  <c r="H189" i="1" a="1"/>
  <c r="G291" i="1" a="1"/>
  <c r="H346" i="1" a="1"/>
  <c r="H327" i="1" a="1"/>
  <c r="G322" i="1" a="1"/>
  <c r="G269" i="1" a="1"/>
  <c r="G348" i="1" a="1"/>
  <c r="H207" i="1" a="1"/>
  <c r="G234" i="1" a="1"/>
  <c r="H186" i="1" a="1"/>
  <c r="G188" i="1" a="1"/>
  <c r="G347" i="1" a="1"/>
  <c r="G298" i="1" a="1"/>
  <c r="G308" i="1" a="1"/>
  <c r="G313" i="1" a="1"/>
  <c r="G219" i="1" a="1"/>
  <c r="G220" i="1" a="1"/>
  <c r="G258" i="1" a="1"/>
  <c r="H356" i="1" a="1"/>
  <c r="G197" i="1" a="1"/>
  <c r="G263" i="1" a="1"/>
  <c r="G286" i="1" a="1"/>
  <c r="H251" i="1" a="1"/>
  <c r="H281" i="1" a="1"/>
  <c r="G176" i="1" a="1"/>
  <c r="G260" i="1" a="1"/>
  <c r="H238" i="1" a="1"/>
  <c r="G227" i="1" a="1"/>
  <c r="H310" i="1" a="1"/>
  <c r="H235" i="1" a="1"/>
  <c r="H256" i="1" a="1"/>
  <c r="H193" i="1" a="1"/>
  <c r="H352" i="1" a="1"/>
  <c r="G289" i="1" a="1"/>
  <c r="H261" i="1" a="1"/>
  <c r="G381" i="1" a="1"/>
  <c r="G193" i="1" a="1"/>
  <c r="G183" i="1" a="1"/>
  <c r="G362" i="1" a="1"/>
  <c r="H254" i="1" a="1"/>
  <c r="H370" i="1" a="1"/>
  <c r="H299" i="1" a="1"/>
  <c r="H241" i="1" a="1"/>
  <c r="G380" i="1" a="1"/>
  <c r="H226" i="1" a="1"/>
  <c r="H195" i="1" a="1"/>
  <c r="H305" i="1" a="1"/>
  <c r="H248" i="1" a="1"/>
  <c r="G184" i="1" a="1"/>
  <c r="H341" i="1" a="1"/>
  <c r="G272" i="1" a="1"/>
  <c r="H222" i="1" a="1"/>
  <c r="H289" i="1" a="1"/>
  <c r="G377" i="1" a="1"/>
  <c r="H183" i="1" a="1"/>
  <c r="G344" i="1" a="1"/>
  <c r="G302" i="1" a="1"/>
  <c r="H246" i="1" a="1"/>
  <c r="H211" i="1" a="1"/>
  <c r="G222" i="1" a="1"/>
  <c r="G244" i="1" a="1"/>
  <c r="G212" i="1" a="1"/>
  <c r="H309" i="1" a="1"/>
  <c r="H303" i="1" a="1"/>
  <c r="G357" i="1" a="1"/>
  <c r="H190" i="1" a="1"/>
  <c r="G341" i="1" a="1"/>
  <c r="H304" i="1" a="1"/>
  <c r="G201" i="1" a="1"/>
  <c r="H367" i="1" a="1"/>
  <c r="H197" i="1" a="1"/>
  <c r="G328" i="1" a="1"/>
  <c r="H323" i="1" a="1"/>
  <c r="G343" i="1" a="1"/>
  <c r="H313" i="1" a="1"/>
  <c r="G237" i="1" a="1"/>
  <c r="G218" i="1" a="1"/>
  <c r="H285" i="1" a="1"/>
  <c r="H176" i="1" a="1"/>
  <c r="H345" i="1" a="1"/>
  <c r="G276" i="1" a="1"/>
  <c r="G236" i="1" a="1"/>
  <c r="H224" i="1" a="1"/>
  <c r="G299" i="1" a="1"/>
  <c r="G177" i="1" a="1"/>
  <c r="G203" i="1" a="1"/>
  <c r="G300" i="1" a="1"/>
  <c r="G238" i="1" a="1"/>
  <c r="G301" i="1" a="1"/>
  <c r="H255" i="1" a="1"/>
  <c r="H331" i="1" a="1"/>
  <c r="H220" i="1" a="1"/>
  <c r="H206" i="1" a="1"/>
  <c r="G215" i="1" a="1"/>
  <c r="G340" i="1" a="1"/>
  <c r="G373" i="1" a="1"/>
  <c r="H369" i="1" a="1"/>
  <c r="G248" i="1" a="1"/>
  <c r="G316" i="1" a="1"/>
  <c r="G217" i="1" a="1"/>
  <c r="H252" i="1" a="1"/>
  <c r="H270" i="1" a="1"/>
  <c r="H332" i="1" a="1"/>
  <c r="H188" i="1" a="1"/>
  <c r="H215" i="1" a="1"/>
  <c r="G324" i="1" a="1"/>
  <c r="H260" i="1" a="1"/>
  <c r="G198" i="1" a="1"/>
  <c r="H196" i="1" a="1"/>
  <c r="H233" i="1" a="1"/>
  <c r="H194" i="1" a="1"/>
  <c r="G264" i="1" a="1"/>
  <c r="G371" i="1" a="1"/>
  <c r="H382" i="1" a="1"/>
  <c r="H319" i="1" a="1"/>
  <c r="H348" i="1" a="1"/>
  <c r="G309" i="1" a="1"/>
  <c r="H375" i="1" a="1"/>
  <c r="G314" i="1" a="1"/>
  <c r="G388" i="1" a="1"/>
  <c r="H315" i="1" a="1"/>
  <c r="G306" i="1" a="1"/>
  <c r="G312" i="1" a="1"/>
  <c r="H221" i="1" a="1"/>
  <c r="G228" i="1" a="1"/>
  <c r="H269" i="1" a="1"/>
  <c r="H282" i="1" a="1"/>
  <c r="H278" i="1" a="1"/>
  <c r="G336" i="1" a="1"/>
  <c r="H286" i="1" a="1"/>
  <c r="H365" i="1" a="1"/>
  <c r="G374" i="1" a="1"/>
  <c r="H374" i="1" a="1"/>
  <c r="H198" i="1" a="1"/>
  <c r="G379" i="1" a="1"/>
  <c r="G233" i="1" a="1"/>
  <c r="G369" i="1" a="1"/>
  <c r="G275" i="1" a="1"/>
  <c r="H347" i="1" a="1"/>
  <c r="H272" i="1" a="1"/>
  <c r="H376" i="1" a="1"/>
  <c r="H244" i="1" a="1"/>
  <c r="G370" i="1" a="1"/>
  <c r="G342" i="1" a="1"/>
  <c r="H216" i="1" a="1"/>
  <c r="H242" i="1" a="1"/>
  <c r="G333" i="1" a="1"/>
  <c r="G189" i="1" a="1"/>
  <c r="H210" i="1" a="1"/>
  <c r="H297" i="1" a="1"/>
  <c r="G330" i="1" a="1"/>
  <c r="H344" i="1" a="1"/>
  <c r="G194" i="1" a="1"/>
  <c r="G332" i="1" a="1"/>
  <c r="H381" i="1" a="1"/>
  <c r="H182" i="1" a="1"/>
  <c r="G191" i="1" a="1"/>
  <c r="H243" i="1" a="1"/>
  <c r="H362" i="1" a="1"/>
  <c r="H279" i="1" a="1"/>
  <c r="G181" i="1" a="1"/>
  <c r="G242" i="1" a="1"/>
  <c r="H259" i="1" a="1"/>
  <c r="G331" i="1" a="1"/>
  <c r="G325" i="1" a="1"/>
  <c r="G376" i="1" a="1"/>
  <c r="G216" i="1" a="1"/>
  <c r="H262" i="1" a="1"/>
  <c r="G278" i="1" a="1"/>
  <c r="G329" i="1" a="1"/>
  <c r="H263" i="1" a="1"/>
  <c r="H342" i="1" a="1"/>
  <c r="H378" i="1" a="1"/>
  <c r="G363" i="1" a="1"/>
  <c r="G295" i="1" a="1"/>
  <c r="G287" i="1" a="1"/>
  <c r="G387" i="1" a="1"/>
  <c r="G386" i="1" a="1"/>
  <c r="G304" i="1" a="1"/>
  <c r="H236" i="1" a="1"/>
  <c r="G250" i="1" a="1"/>
  <c r="H353" i="1" a="1"/>
  <c r="H380" i="1" a="1"/>
  <c r="H318" i="1" a="1"/>
  <c r="H371" i="1" a="1"/>
  <c r="H231" i="1" a="1"/>
  <c r="H387" i="1" a="1"/>
  <c r="G235" i="1" a="1"/>
  <c r="G321" i="1" a="1"/>
  <c r="H185" i="1" a="1"/>
  <c r="G320" i="1" a="1"/>
  <c r="H339" i="1" a="1"/>
  <c r="G199" i="1" a="1"/>
  <c r="G372" i="1" a="1"/>
  <c r="G345" i="1" a="1"/>
  <c r="H377" i="1" a="1"/>
  <c r="H364" i="1" a="1"/>
  <c r="H324" i="1" a="1"/>
  <c r="H199" i="1" a="1"/>
  <c r="G251" i="1" a="1"/>
  <c r="H184" i="1" a="1"/>
  <c r="H277" i="1" a="1"/>
  <c r="G335" i="1" a="1"/>
  <c r="G354" i="1" a="1"/>
  <c r="G364" i="1" a="1"/>
  <c r="H201" i="1" a="1"/>
  <c r="G274" i="1" a="1"/>
  <c r="G202" i="1" a="1"/>
  <c r="H354" i="1" a="1"/>
  <c r="G267" i="1" a="1"/>
  <c r="G284" i="1" a="1"/>
  <c r="G279" i="1" a="1"/>
  <c r="H200" i="1" a="1"/>
  <c r="H338" i="1" a="1"/>
  <c r="G349" i="1" a="1"/>
  <c r="G318" i="1" a="1"/>
  <c r="H203" i="1" a="1"/>
  <c r="G292" i="1" a="1"/>
  <c r="G307" i="1" a="1"/>
  <c r="G185" i="1" a="1"/>
  <c r="H232" i="1" a="1"/>
  <c r="H219" i="1" a="1"/>
  <c r="G334" i="1" a="1"/>
  <c r="G231" i="1" a="1"/>
  <c r="H204" i="1" a="1"/>
  <c r="G273" i="1" a="1"/>
  <c r="G240" i="1" a="1"/>
  <c r="G375" i="1" a="1"/>
  <c r="H373" i="1" a="1"/>
  <c r="H358" i="1" a="1"/>
  <c r="H308" i="1" a="1"/>
  <c r="G310" i="1" a="1"/>
  <c r="H291" i="1" a="1"/>
  <c r="H267" i="1" a="1"/>
  <c r="G317" i="1" a="1"/>
  <c r="H250" i="1" a="1"/>
  <c r="H328" i="1" a="1"/>
  <c r="G385" i="1" a="1"/>
  <c r="G192" i="1" a="1"/>
  <c r="G196" i="1" a="1"/>
  <c r="H223" i="1" a="1"/>
  <c r="G280" i="1" a="1"/>
  <c r="H283" i="1" a="1"/>
  <c r="G288" i="1" a="1"/>
  <c r="G208" i="1" a="1"/>
  <c r="G366" i="1" a="1"/>
  <c r="H245" i="1" a="1"/>
  <c r="G179" i="1" a="1"/>
  <c r="G245" i="1" a="1"/>
  <c r="G353" i="1" a="1"/>
  <c r="G99" i="1" a="1"/>
  <c r="H191" i="1" a="1"/>
  <c r="H389" i="1" a="1"/>
  <c r="G290" i="1" a="1"/>
  <c r="G195" i="1" a="1"/>
  <c r="H301" i="1" a="1"/>
  <c r="G259" i="1" a="1"/>
  <c r="G246" i="1" a="1"/>
  <c r="H334" i="1" a="1"/>
  <c r="G326" i="1" a="1"/>
  <c r="H351" i="1" a="1"/>
  <c r="H213" i="1" a="1"/>
  <c r="G257" i="1" a="1"/>
  <c r="G241" i="1" a="1"/>
  <c r="H280" i="1" a="1"/>
  <c r="G254" i="1" a="1"/>
  <c r="H322" i="1" a="1"/>
  <c r="H307" i="1" a="1"/>
  <c r="H228" i="1" a="1"/>
  <c r="G266" i="1" a="1"/>
  <c r="G268" i="1" a="1"/>
  <c r="G226" i="1" a="1"/>
  <c r="G305" i="1" a="1"/>
  <c r="G265" i="1" a="1"/>
  <c r="G186" i="1" a="1"/>
  <c r="H258" i="1" a="1"/>
  <c r="H384" i="1" a="1"/>
  <c r="H335" i="1" a="1"/>
  <c r="H361" i="1" a="1"/>
  <c r="G206" i="1" a="1"/>
  <c r="H306" i="1" a="1"/>
  <c r="G294" i="1" a="1"/>
  <c r="H302" i="1" a="1"/>
  <c r="H385" i="1" a="1"/>
  <c r="H311" i="1" a="1"/>
  <c r="G315" i="1" a="1"/>
  <c r="H240" i="1" a="1"/>
  <c r="G213" i="1" a="1"/>
  <c r="G351" i="1" a="1"/>
  <c r="H359" i="1" a="1"/>
  <c r="G367" i="1" a="1"/>
  <c r="G352" i="1" a="1"/>
  <c r="H383" i="1" a="1"/>
  <c r="G319" i="1" a="1"/>
  <c r="H343" i="1" a="1"/>
  <c r="H177" i="1" a="1"/>
  <c r="G270" i="1" a="1"/>
  <c r="H181" i="1" a="1"/>
  <c r="G282" i="1" a="1"/>
  <c r="G338" i="1" a="1"/>
  <c r="G253" i="1" a="1"/>
  <c r="G204" i="1" a="1"/>
  <c r="H288" i="1" a="1"/>
  <c r="H249" i="1" a="1"/>
  <c r="G384" i="1" a="1"/>
  <c r="H300" i="1" a="1"/>
  <c r="H266" i="1" a="1"/>
  <c r="H312" i="1" a="1"/>
  <c r="H293" i="1" a="1"/>
  <c r="G360" i="1" a="1"/>
  <c r="G378" i="1" a="1"/>
  <c r="G383" i="1" a="1"/>
  <c r="H386" i="1" a="1"/>
  <c r="H314" i="1" a="1"/>
  <c r="G365" i="1" a="1"/>
  <c r="H336" i="1" a="1"/>
  <c r="G225" i="1" a="1"/>
  <c r="H218" i="1" a="1"/>
  <c r="H316" i="1" a="1"/>
  <c r="G190" i="1" a="1"/>
  <c r="H349" i="1" a="1"/>
  <c r="G176" i="1" l="1"/>
  <c r="H178" i="1"/>
  <c r="G184" i="1"/>
  <c r="H186" i="1"/>
  <c r="G192" i="1"/>
  <c r="H194" i="1"/>
  <c r="G177" i="1"/>
  <c r="H177" i="1"/>
  <c r="G183" i="1"/>
  <c r="H185" i="1"/>
  <c r="G191" i="1"/>
  <c r="H193" i="1"/>
  <c r="G199" i="1"/>
  <c r="H176" i="1"/>
  <c r="G182" i="1"/>
  <c r="H184" i="1"/>
  <c r="G190" i="1"/>
  <c r="H192" i="1"/>
  <c r="G198" i="1"/>
  <c r="G193" i="1"/>
  <c r="G99" i="1"/>
  <c r="H119" i="1"/>
  <c r="G181" i="1"/>
  <c r="H183" i="1"/>
  <c r="G189" i="1"/>
  <c r="H191" i="1"/>
  <c r="G197" i="1"/>
  <c r="H199" i="1"/>
  <c r="H187" i="1"/>
  <c r="G180" i="1"/>
  <c r="H182" i="1"/>
  <c r="G188" i="1"/>
  <c r="H190" i="1"/>
  <c r="G196" i="1"/>
  <c r="H198" i="1"/>
  <c r="H179" i="1"/>
  <c r="H195" i="1"/>
  <c r="H99" i="1"/>
  <c r="G179" i="1"/>
  <c r="H181" i="1"/>
  <c r="G187" i="1"/>
  <c r="H189" i="1"/>
  <c r="G195" i="1"/>
  <c r="H197" i="1"/>
  <c r="G185" i="1"/>
  <c r="G178" i="1"/>
  <c r="H180" i="1"/>
  <c r="G186" i="1"/>
  <c r="H188" i="1"/>
  <c r="G194" i="1"/>
  <c r="H196" i="1"/>
  <c r="G206" i="1"/>
  <c r="G230" i="1"/>
  <c r="H271" i="1"/>
  <c r="G277" i="1"/>
  <c r="H287" i="1"/>
  <c r="G205" i="1"/>
  <c r="H207" i="1"/>
  <c r="G213" i="1"/>
  <c r="H215" i="1"/>
  <c r="G221" i="1"/>
  <c r="H223" i="1"/>
  <c r="G229" i="1"/>
  <c r="H231" i="1"/>
  <c r="G237" i="1"/>
  <c r="H239" i="1"/>
  <c r="G244" i="1"/>
  <c r="H246" i="1"/>
  <c r="G252" i="1"/>
  <c r="H254" i="1"/>
  <c r="G260" i="1"/>
  <c r="H262" i="1"/>
  <c r="G268" i="1"/>
  <c r="H270" i="1"/>
  <c r="G276" i="1"/>
  <c r="H278" i="1"/>
  <c r="G284" i="1"/>
  <c r="H286" i="1"/>
  <c r="G292" i="1"/>
  <c r="H294" i="1"/>
  <c r="H263" i="1"/>
  <c r="G204" i="1"/>
  <c r="H206" i="1"/>
  <c r="G212" i="1"/>
  <c r="H214" i="1"/>
  <c r="G220" i="1"/>
  <c r="H222" i="1"/>
  <c r="G228" i="1"/>
  <c r="H230" i="1"/>
  <c r="G236" i="1"/>
  <c r="H238" i="1"/>
  <c r="G243" i="1"/>
  <c r="H245" i="1"/>
  <c r="G251" i="1"/>
  <c r="H253" i="1"/>
  <c r="G259" i="1"/>
  <c r="H261" i="1"/>
  <c r="G267" i="1"/>
  <c r="H269" i="1"/>
  <c r="G275" i="1"/>
  <c r="H277" i="1"/>
  <c r="G283" i="1"/>
  <c r="H285" i="1"/>
  <c r="G291" i="1"/>
  <c r="H293" i="1"/>
  <c r="G299" i="1"/>
  <c r="H216" i="1"/>
  <c r="G285" i="1"/>
  <c r="H295" i="1"/>
  <c r="G203" i="1"/>
  <c r="H205" i="1"/>
  <c r="G211" i="1"/>
  <c r="H213" i="1"/>
  <c r="G219" i="1"/>
  <c r="H221" i="1"/>
  <c r="G227" i="1"/>
  <c r="H229" i="1"/>
  <c r="G235" i="1"/>
  <c r="H237" i="1"/>
  <c r="H244" i="1"/>
  <c r="G250" i="1"/>
  <c r="H252" i="1"/>
  <c r="G258" i="1"/>
  <c r="H260" i="1"/>
  <c r="G266" i="1"/>
  <c r="H268" i="1"/>
  <c r="G274" i="1"/>
  <c r="H276" i="1"/>
  <c r="G282" i="1"/>
  <c r="H284" i="1"/>
  <c r="G290" i="1"/>
  <c r="H292" i="1"/>
  <c r="G298" i="1"/>
  <c r="G222" i="1"/>
  <c r="H255" i="1"/>
  <c r="G261" i="1"/>
  <c r="G269" i="1"/>
  <c r="G202" i="1"/>
  <c r="H204" i="1"/>
  <c r="G210" i="1"/>
  <c r="H212" i="1"/>
  <c r="G218" i="1"/>
  <c r="H220" i="1"/>
  <c r="G226" i="1"/>
  <c r="H228" i="1"/>
  <c r="G234" i="1"/>
  <c r="H236" i="1"/>
  <c r="G242" i="1"/>
  <c r="H243" i="1"/>
  <c r="G249" i="1"/>
  <c r="H251" i="1"/>
  <c r="G257" i="1"/>
  <c r="H259" i="1"/>
  <c r="G265" i="1"/>
  <c r="H267" i="1"/>
  <c r="G273" i="1"/>
  <c r="H275" i="1"/>
  <c r="G281" i="1"/>
  <c r="H283" i="1"/>
  <c r="G289" i="1"/>
  <c r="H291" i="1"/>
  <c r="G297" i="1"/>
  <c r="H299" i="1"/>
  <c r="H200" i="1"/>
  <c r="H208" i="1"/>
  <c r="H240" i="1"/>
  <c r="G253" i="1"/>
  <c r="G293" i="1"/>
  <c r="G201" i="1"/>
  <c r="H203" i="1"/>
  <c r="G209" i="1"/>
  <c r="H211" i="1"/>
  <c r="G217" i="1"/>
  <c r="H219" i="1"/>
  <c r="G225" i="1"/>
  <c r="H227" i="1"/>
  <c r="G233" i="1"/>
  <c r="H235" i="1"/>
  <c r="G241" i="1"/>
  <c r="G248" i="1"/>
  <c r="H250" i="1"/>
  <c r="G256" i="1"/>
  <c r="H258" i="1"/>
  <c r="G264" i="1"/>
  <c r="H266" i="1"/>
  <c r="G272" i="1"/>
  <c r="H274" i="1"/>
  <c r="G280" i="1"/>
  <c r="H282" i="1"/>
  <c r="G288" i="1"/>
  <c r="H290" i="1"/>
  <c r="G296" i="1"/>
  <c r="H298" i="1"/>
  <c r="H279" i="1"/>
  <c r="G200" i="1"/>
  <c r="H202" i="1"/>
  <c r="G208" i="1"/>
  <c r="H210" i="1"/>
  <c r="G216" i="1"/>
  <c r="H218" i="1"/>
  <c r="G224" i="1"/>
  <c r="H226" i="1"/>
  <c r="G232" i="1"/>
  <c r="H234" i="1"/>
  <c r="G240" i="1"/>
  <c r="H242" i="1"/>
  <c r="G247" i="1"/>
  <c r="H249" i="1"/>
  <c r="G255" i="1"/>
  <c r="H257" i="1"/>
  <c r="G263" i="1"/>
  <c r="H265" i="1"/>
  <c r="G271" i="1"/>
  <c r="H273" i="1"/>
  <c r="G279" i="1"/>
  <c r="H281" i="1"/>
  <c r="G287" i="1"/>
  <c r="H289" i="1"/>
  <c r="G295" i="1"/>
  <c r="H297" i="1"/>
  <c r="G214" i="1"/>
  <c r="H224" i="1"/>
  <c r="H232" i="1"/>
  <c r="G238" i="1"/>
  <c r="G245" i="1"/>
  <c r="H247" i="1"/>
  <c r="H201" i="1"/>
  <c r="G207" i="1"/>
  <c r="H209" i="1"/>
  <c r="G215" i="1"/>
  <c r="H217" i="1"/>
  <c r="G223" i="1"/>
  <c r="H225" i="1"/>
  <c r="G231" i="1"/>
  <c r="H233" i="1"/>
  <c r="G239" i="1"/>
  <c r="H241" i="1"/>
  <c r="G246" i="1"/>
  <c r="H248" i="1"/>
  <c r="G254" i="1"/>
  <c r="H256" i="1"/>
  <c r="G262" i="1"/>
  <c r="H264" i="1"/>
  <c r="G270" i="1"/>
  <c r="H272" i="1"/>
  <c r="G278" i="1"/>
  <c r="H280" i="1"/>
  <c r="G286" i="1"/>
  <c r="H288" i="1"/>
  <c r="G294" i="1"/>
  <c r="H296" i="1"/>
  <c r="H303" i="1"/>
  <c r="G309" i="1"/>
  <c r="H311" i="1"/>
  <c r="H351" i="1"/>
  <c r="G339" i="1"/>
  <c r="G363" i="1"/>
  <c r="G387" i="1"/>
  <c r="G305" i="1"/>
  <c r="H307" i="1"/>
  <c r="G313" i="1"/>
  <c r="H315" i="1"/>
  <c r="G321" i="1"/>
  <c r="H323" i="1"/>
  <c r="G329" i="1"/>
  <c r="H331" i="1"/>
  <c r="G337" i="1"/>
  <c r="H339" i="1"/>
  <c r="G345" i="1"/>
  <c r="H347" i="1"/>
  <c r="G353" i="1"/>
  <c r="H355" i="1"/>
  <c r="G361" i="1"/>
  <c r="H363" i="1"/>
  <c r="G369" i="1"/>
  <c r="H371" i="1"/>
  <c r="G377" i="1"/>
  <c r="H379" i="1"/>
  <c r="G385" i="1"/>
  <c r="H387" i="1"/>
  <c r="G341" i="1"/>
  <c r="H343" i="1"/>
  <c r="G349" i="1"/>
  <c r="G357" i="1"/>
  <c r="H301" i="1"/>
  <c r="G307" i="1"/>
  <c r="H349" i="1"/>
  <c r="G371" i="1"/>
  <c r="H373" i="1"/>
  <c r="H381" i="1"/>
  <c r="H389" i="1"/>
  <c r="G304" i="1"/>
  <c r="H306" i="1"/>
  <c r="G312" i="1"/>
  <c r="H314" i="1"/>
  <c r="G320" i="1"/>
  <c r="H322" i="1"/>
  <c r="G328" i="1"/>
  <c r="H330" i="1"/>
  <c r="G336" i="1"/>
  <c r="H338" i="1"/>
  <c r="G344" i="1"/>
  <c r="H346" i="1"/>
  <c r="G352" i="1"/>
  <c r="H354" i="1"/>
  <c r="G360" i="1"/>
  <c r="H362" i="1"/>
  <c r="G368" i="1"/>
  <c r="H370" i="1"/>
  <c r="G376" i="1"/>
  <c r="H378" i="1"/>
  <c r="G384" i="1"/>
  <c r="H386" i="1"/>
  <c r="H327" i="1"/>
  <c r="G333" i="1"/>
  <c r="G347" i="1"/>
  <c r="G303" i="1"/>
  <c r="H305" i="1"/>
  <c r="G319" i="1"/>
  <c r="H321" i="1"/>
  <c r="G327" i="1"/>
  <c r="H329" i="1"/>
  <c r="G335" i="1"/>
  <c r="H337" i="1"/>
  <c r="G343" i="1"/>
  <c r="H345" i="1"/>
  <c r="G351" i="1"/>
  <c r="H353" i="1"/>
  <c r="G359" i="1"/>
  <c r="H361" i="1"/>
  <c r="G367" i="1"/>
  <c r="H369" i="1"/>
  <c r="G375" i="1"/>
  <c r="H377" i="1"/>
  <c r="G383" i="1"/>
  <c r="H385" i="1"/>
  <c r="G301" i="1"/>
  <c r="G317" i="1"/>
  <c r="H335" i="1"/>
  <c r="G315" i="1"/>
  <c r="H325" i="1"/>
  <c r="H333" i="1"/>
  <c r="H341" i="1"/>
  <c r="H365" i="1"/>
  <c r="G311" i="1"/>
  <c r="H313" i="1"/>
  <c r="G302" i="1"/>
  <c r="H304" i="1"/>
  <c r="G310" i="1"/>
  <c r="H312" i="1"/>
  <c r="G318" i="1"/>
  <c r="H320" i="1"/>
  <c r="G326" i="1"/>
  <c r="H328" i="1"/>
  <c r="G334" i="1"/>
  <c r="H336" i="1"/>
  <c r="G342" i="1"/>
  <c r="H344" i="1"/>
  <c r="G350" i="1"/>
  <c r="H352" i="1"/>
  <c r="G358" i="1"/>
  <c r="H360" i="1"/>
  <c r="G366" i="1"/>
  <c r="H368" i="1"/>
  <c r="G374" i="1"/>
  <c r="H376" i="1"/>
  <c r="G382" i="1"/>
  <c r="H384" i="1"/>
  <c r="H359" i="1"/>
  <c r="G365" i="1"/>
  <c r="H367" i="1"/>
  <c r="G373" i="1"/>
  <c r="H375" i="1"/>
  <c r="G381" i="1"/>
  <c r="H383" i="1"/>
  <c r="G389" i="1"/>
  <c r="G300" i="1"/>
  <c r="H302" i="1"/>
  <c r="G308" i="1"/>
  <c r="H310" i="1"/>
  <c r="G316" i="1"/>
  <c r="H318" i="1"/>
  <c r="G324" i="1"/>
  <c r="H326" i="1"/>
  <c r="G332" i="1"/>
  <c r="H334" i="1"/>
  <c r="G340" i="1"/>
  <c r="H342" i="1"/>
  <c r="G348" i="1"/>
  <c r="H350" i="1"/>
  <c r="G356" i="1"/>
  <c r="H358" i="1"/>
  <c r="G364" i="1"/>
  <c r="H366" i="1"/>
  <c r="G372" i="1"/>
  <c r="H374" i="1"/>
  <c r="G380" i="1"/>
  <c r="H382" i="1"/>
  <c r="G388" i="1"/>
  <c r="H319" i="1"/>
  <c r="G325" i="1"/>
  <c r="H309" i="1"/>
  <c r="H317" i="1"/>
  <c r="G323" i="1"/>
  <c r="G331" i="1"/>
  <c r="G355" i="1"/>
  <c r="H357" i="1"/>
  <c r="G379" i="1"/>
  <c r="H300" i="1"/>
  <c r="G306" i="1"/>
  <c r="H308" i="1"/>
  <c r="G314" i="1"/>
  <c r="H316" i="1"/>
  <c r="G322" i="1"/>
  <c r="H324" i="1"/>
  <c r="G330" i="1"/>
  <c r="H332" i="1"/>
  <c r="G338" i="1"/>
  <c r="H340" i="1"/>
  <c r="G346" i="1"/>
  <c r="H348" i="1"/>
  <c r="G354" i="1"/>
  <c r="H356" i="1"/>
  <c r="G362" i="1"/>
  <c r="H364" i="1"/>
  <c r="G370" i="1"/>
  <c r="H372" i="1"/>
  <c r="G378" i="1"/>
  <c r="H380" i="1"/>
  <c r="G386" i="1"/>
  <c r="H388" i="1"/>
  <c r="E449" i="1" l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G428" i="1" a="1"/>
  <c r="G440" i="1" a="1"/>
  <c r="G442" i="1" a="1"/>
  <c r="G437" i="1" a="1"/>
  <c r="G422" i="1" a="1"/>
  <c r="G430" i="1" a="1"/>
  <c r="H415" i="1" a="1"/>
  <c r="G432" i="1" a="1"/>
  <c r="H438" i="1" a="1"/>
  <c r="H419" i="1" a="1"/>
  <c r="G406" i="1" a="1"/>
  <c r="G429" i="1" a="1"/>
  <c r="G426" i="1" a="1"/>
  <c r="H427" i="1" a="1"/>
  <c r="H437" i="1" a="1"/>
  <c r="H430" i="1" a="1"/>
  <c r="G420" i="1" a="1"/>
  <c r="H439" i="1" a="1"/>
  <c r="H425" i="1" a="1"/>
  <c r="G423" i="1" a="1"/>
  <c r="H420" i="1" a="1"/>
  <c r="H442" i="1" a="1"/>
  <c r="G416" i="1" a="1"/>
  <c r="H400" i="1" a="1"/>
  <c r="G425" i="1" a="1"/>
  <c r="G408" i="1" a="1"/>
  <c r="G447" i="1" a="1"/>
  <c r="H446" i="1" a="1"/>
  <c r="G400" i="1" a="1"/>
  <c r="H441" i="1" a="1"/>
  <c r="G446" i="1" a="1"/>
  <c r="G444" i="1" a="1"/>
  <c r="G412" i="1" a="1"/>
  <c r="G401" i="1" a="1"/>
  <c r="H402" i="1" a="1"/>
  <c r="H410" i="1" a="1"/>
  <c r="H426" i="1" a="1"/>
  <c r="H431" i="1" a="1"/>
  <c r="H409" i="1" a="1"/>
  <c r="H413" i="1" a="1"/>
  <c r="H412" i="1" a="1"/>
  <c r="H422" i="1" a="1"/>
  <c r="H447" i="1" a="1"/>
  <c r="H423" i="1" a="1"/>
  <c r="G436" i="1" a="1"/>
  <c r="G409" i="1" a="1"/>
  <c r="H432" i="1" a="1"/>
  <c r="G449" i="1" a="1"/>
  <c r="H433" i="1" a="1"/>
  <c r="G438" i="1" a="1"/>
  <c r="H411" i="1" a="1"/>
  <c r="H429" i="1" a="1"/>
  <c r="G443" i="1" a="1"/>
  <c r="G441" i="1" a="1"/>
  <c r="H435" i="1" a="1"/>
  <c r="G439" i="1" a="1"/>
  <c r="G445" i="1" a="1"/>
  <c r="G404" i="1" a="1"/>
  <c r="G407" i="1" a="1"/>
  <c r="H434" i="1" a="1"/>
  <c r="G435" i="1" a="1"/>
  <c r="H418" i="1" a="1"/>
  <c r="G419" i="1" a="1"/>
  <c r="G448" i="1" a="1"/>
  <c r="H414" i="1" a="1"/>
  <c r="G405" i="1" a="1"/>
  <c r="H448" i="1" a="1"/>
  <c r="G414" i="1" a="1"/>
  <c r="G433" i="1" a="1"/>
  <c r="H404" i="1" a="1"/>
  <c r="G421" i="1" a="1"/>
  <c r="H408" i="1" a="1"/>
  <c r="H424" i="1" a="1"/>
  <c r="G424" i="1" a="1"/>
  <c r="H428" i="1" a="1"/>
  <c r="H445" i="1" a="1"/>
  <c r="G427" i="1" a="1"/>
  <c r="G410" i="1" a="1"/>
  <c r="H440" i="1" a="1"/>
  <c r="H407" i="1" a="1"/>
  <c r="G402" i="1" a="1"/>
  <c r="G418" i="1" a="1"/>
  <c r="G403" i="1" a="1"/>
  <c r="H406" i="1" a="1"/>
  <c r="H403" i="1" a="1"/>
  <c r="G415" i="1" a="1"/>
  <c r="H444" i="1" a="1"/>
  <c r="H449" i="1" a="1"/>
  <c r="G413" i="1" a="1"/>
  <c r="G411" i="1" a="1"/>
  <c r="G431" i="1" a="1"/>
  <c r="H416" i="1" a="1"/>
  <c r="H443" i="1" a="1"/>
  <c r="G417" i="1" a="1"/>
  <c r="G434" i="1" a="1"/>
  <c r="H405" i="1" a="1"/>
  <c r="H417" i="1" a="1"/>
  <c r="H436" i="1" a="1"/>
  <c r="H401" i="1" a="1"/>
  <c r="H421" i="1" a="1"/>
  <c r="G415" i="1" l="1"/>
  <c r="H426" i="1"/>
  <c r="G444" i="1"/>
  <c r="G417" i="1"/>
  <c r="G441" i="1"/>
  <c r="G400" i="1"/>
  <c r="H406" i="1"/>
  <c r="H403" i="1"/>
  <c r="G405" i="1"/>
  <c r="H411" i="1"/>
  <c r="G413" i="1"/>
  <c r="H419" i="1"/>
  <c r="G421" i="1"/>
  <c r="H427" i="1"/>
  <c r="G429" i="1"/>
  <c r="H435" i="1"/>
  <c r="G437" i="1"/>
  <c r="H443" i="1"/>
  <c r="G445" i="1"/>
  <c r="G407" i="1"/>
  <c r="H421" i="1"/>
  <c r="H429" i="1"/>
  <c r="H437" i="1"/>
  <c r="H410" i="1"/>
  <c r="G436" i="1"/>
  <c r="H442" i="1"/>
  <c r="G409" i="1"/>
  <c r="G425" i="1"/>
  <c r="G433" i="1"/>
  <c r="H400" i="1"/>
  <c r="G402" i="1"/>
  <c r="H408" i="1"/>
  <c r="G410" i="1"/>
  <c r="H416" i="1"/>
  <c r="G418" i="1"/>
  <c r="H424" i="1"/>
  <c r="G426" i="1"/>
  <c r="H432" i="1"/>
  <c r="G434" i="1"/>
  <c r="H440" i="1"/>
  <c r="G442" i="1"/>
  <c r="H448" i="1"/>
  <c r="G447" i="1"/>
  <c r="G404" i="1"/>
  <c r="H418" i="1"/>
  <c r="G401" i="1"/>
  <c r="H431" i="1"/>
  <c r="H439" i="1"/>
  <c r="H447" i="1"/>
  <c r="G449" i="1"/>
  <c r="H404" i="1"/>
  <c r="G406" i="1"/>
  <c r="H412" i="1"/>
  <c r="G414" i="1"/>
  <c r="H420" i="1"/>
  <c r="G422" i="1"/>
  <c r="H428" i="1"/>
  <c r="G430" i="1"/>
  <c r="H436" i="1"/>
  <c r="G438" i="1"/>
  <c r="H444" i="1"/>
  <c r="G446" i="1"/>
  <c r="H405" i="1"/>
  <c r="H413" i="1"/>
  <c r="G423" i="1"/>
  <c r="G431" i="1"/>
  <c r="G439" i="1"/>
  <c r="H402" i="1"/>
  <c r="G412" i="1"/>
  <c r="G420" i="1"/>
  <c r="H434" i="1"/>
  <c r="H407" i="1"/>
  <c r="H415" i="1"/>
  <c r="H423" i="1"/>
  <c r="H401" i="1"/>
  <c r="G403" i="1"/>
  <c r="H409" i="1"/>
  <c r="G411" i="1"/>
  <c r="H417" i="1"/>
  <c r="G419" i="1"/>
  <c r="H425" i="1"/>
  <c r="G427" i="1"/>
  <c r="H433" i="1"/>
  <c r="G435" i="1"/>
  <c r="H441" i="1"/>
  <c r="G443" i="1"/>
  <c r="H449" i="1"/>
  <c r="H445" i="1"/>
  <c r="G428" i="1"/>
  <c r="G408" i="1"/>
  <c r="H414" i="1"/>
  <c r="G416" i="1"/>
  <c r="H422" i="1"/>
  <c r="G424" i="1"/>
  <c r="H430" i="1"/>
  <c r="G432" i="1"/>
  <c r="H438" i="1"/>
  <c r="G440" i="1"/>
  <c r="H446" i="1"/>
  <c r="G448" i="1"/>
  <c r="AT2" i="1" a="1"/>
  <c r="AT2" i="1" s="1"/>
  <c r="AT3" i="1" a="1"/>
  <c r="AT3" i="1" s="1"/>
  <c r="AT4" i="1" a="1"/>
  <c r="AT4" i="1" s="1"/>
  <c r="AT5" i="1" a="1"/>
  <c r="AT5" i="1" s="1"/>
  <c r="AT6" i="1" a="1"/>
  <c r="AT6" i="1" s="1"/>
  <c r="AT7" i="1" a="1"/>
  <c r="AT7" i="1" s="1"/>
  <c r="AT8" i="1" a="1"/>
  <c r="AT8" i="1" s="1"/>
  <c r="AT9" i="1" a="1"/>
  <c r="AT9" i="1" s="1"/>
  <c r="E2" i="1"/>
  <c r="E6" i="1"/>
  <c r="E7" i="1"/>
  <c r="E8" i="1"/>
  <c r="E9" i="1"/>
  <c r="E3" i="1"/>
  <c r="E4" i="1"/>
  <c r="E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tc={F0F9F45C-74AC-463C-B210-7C27A1660A59}</author>
    <author>tc={4C6AA5DA-3703-4B5B-AA3B-2C54D4A5C842}</author>
    <author>tc={E82C4667-0056-4EB6-94BC-98DD41B86FFB}</author>
    <author>tc={CD14DEFE-1698-4FAF-9D62-60D3BDAB4E4B}</author>
    <author>tc={89781FA5-86AE-43EB-852E-35DE6462B7D7}</author>
    <author>tc={23CA326E-710A-443F-AD3A-BC0333A22249}</author>
    <author>tc={A63B2E64-8AF3-43D3-A684-A19253DB08B2}</author>
    <author>tc={FC27E1B5-7C31-43A1-A14C-89D6A154B3C4}</author>
    <author>tc={B33AE006-5A1D-4D58-9A77-0855BCCBD224}</author>
    <author>tc={3664B8B1-B2E4-4331-8BA6-B4BB97F1F48F}</author>
    <author>tc={559DE1E0-9C5B-4CE6-8D6F-08AF021816A7}</author>
    <author/>
    <author>tc={9FCDA6A5-3CB0-456E-B848-16981E14D384}</author>
    <author>tc={38563924-28A1-4863-81B5-491A1A1BDB43}</author>
    <author>tc={E377CAC5-4DFF-4D44-81E3-1B8B693585F9}</author>
    <author>tc={C8F033AE-0B6B-40DB-BA9B-8FCC3300E91C}</author>
    <author>tc={2FE2B335-F2D5-465B-8D45-56E2C38D36A3}</author>
    <author>tc={801146A9-6205-484C-BDC8-1E85D862FC1C}</author>
  </authors>
  <commentList>
    <comment ref="L1" authorId="0" shapeId="0" xr:uid="{F0F9F45C-74AC-463C-B210-7C27A1660A59}">
      <text>
        <t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traduzione in formato più leggibile della colonna seguente</t>
      </text>
    </comment>
    <comment ref="M1" authorId="1" shapeId="0" xr:uid="{4C6AA5DA-3703-4B5B-AA3B-2C54D4A5C842}">
      <text>
        <t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x: accessibile. f: falsa accessibilità n: non accessibile.</t>
      </text>
    </comment>
    <comment ref="AE1" authorId="2" shapeId="0" xr:uid="{E82C4667-0056-4EB6-94BC-98DD41B86FFB}">
      <text>
        <t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uguale a ingresso1 ma usata per location image</t>
      </text>
    </comment>
    <comment ref="N28" authorId="3" shapeId="0" xr:uid="{CD14DEFE-1698-4FAF-9D62-60D3BDAB4E4B}">
      <text>
        <t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altezza stimata dalla foto street view</t>
      </text>
    </comment>
    <comment ref="N32" authorId="4" shapeId="0" xr:uid="{89781FA5-86AE-43EB-852E-35DE6462B7D7}">
      <text>
        <t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altezza stimata dalla foto street view</t>
      </text>
    </comment>
    <comment ref="N55" authorId="5" shapeId="0" xr:uid="{23CA326E-710A-443F-AD3A-BC0333A22249}">
      <text>
        <t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altezza stimata dalla foto</t>
      </text>
    </comment>
    <comment ref="N61" authorId="6" shapeId="0" xr:uid="{A63B2E64-8AF3-43D3-A684-A19253DB08B2}">
      <text>
        <t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altezza stimata dalla foto</t>
      </text>
    </comment>
    <comment ref="N102" authorId="7" shapeId="0" xr:uid="{FC27E1B5-7C31-43A1-A14C-89D6A154B3C4}">
      <text>
        <t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valore stimato in base alla foto</t>
      </text>
    </comment>
    <comment ref="N107" authorId="8" shapeId="0" xr:uid="{B33AE006-5A1D-4D58-9A77-0855BCCBD224}">
      <text>
        <t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valore stimato in base alla foto</t>
      </text>
    </comment>
    <comment ref="L114" authorId="9" shapeId="0" xr:uid="{3664B8B1-B2E4-4331-8BA6-B4BB97F1F48F}">
      <text>
        <t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...mancano le misure della rampa ma visivamente sembra entro i limiti</t>
      </text>
    </comment>
    <comment ref="M114" authorId="10" shapeId="0" xr:uid="{559DE1E0-9C5B-4CE6-8D6F-08AF021816A7}">
      <text>
        <t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...mancano le misure della rampa ma visivamente sembra entro i limiti</t>
      </text>
    </comment>
    <comment ref="Y126" authorId="11" shapeId="0" xr:uid="{BD21D753-A3B3-4B60-986B-B665C45BDC12}">
      <text>
        <r>
          <rPr>
            <sz val="10"/>
            <color rgb="FF000000"/>
            <rFont val="Arial"/>
            <family val="2"/>
            <scheme val="minor"/>
          </rPr>
          <t>L'utente ha modificato questo valore.</t>
        </r>
      </text>
    </comment>
    <comment ref="Z126" authorId="11" shapeId="0" xr:uid="{2D8F78DE-ED2A-44C4-84CD-A0511B2205B8}">
      <text>
        <r>
          <rPr>
            <sz val="10"/>
            <color rgb="FF000000"/>
            <rFont val="Arial"/>
            <family val="2"/>
            <scheme val="minor"/>
          </rPr>
          <t>L'utente ha modificato questo valore.</t>
        </r>
      </text>
    </comment>
    <comment ref="AA126" authorId="11" shapeId="0" xr:uid="{DE633982-1EBA-47B7-B542-B8959637AEAC}">
      <text>
        <r>
          <rPr>
            <sz val="10"/>
            <color rgb="FF000000"/>
            <rFont val="Arial"/>
            <family val="2"/>
            <scheme val="minor"/>
          </rPr>
          <t>L'utente ha modificato questo valore.</t>
        </r>
      </text>
    </comment>
    <comment ref="AB126" authorId="11" shapeId="0" xr:uid="{B080FCE5-9C79-45E2-9B04-C806A5BFC787}">
      <text>
        <r>
          <rPr>
            <sz val="10"/>
            <color rgb="FF000000"/>
            <rFont val="Arial"/>
            <family val="2"/>
            <scheme val="minor"/>
          </rPr>
          <t>L'utente ha modificato questo valore.</t>
        </r>
      </text>
    </comment>
    <comment ref="AC126" authorId="11" shapeId="0" xr:uid="{F8172C12-1924-4B4A-8DC7-4E91B122B252}">
      <text>
        <r>
          <rPr>
            <sz val="10"/>
            <color rgb="FF000000"/>
            <rFont val="Arial"/>
            <family val="2"/>
            <scheme val="minor"/>
          </rPr>
          <t>L'utente ha modificato questo valore.</t>
        </r>
      </text>
    </comment>
    <comment ref="AD126" authorId="11" shapeId="0" xr:uid="{E63F04A0-ED32-4097-A0DA-9ECC059FCC37}">
      <text>
        <r>
          <rPr>
            <sz val="10"/>
            <color rgb="FF000000"/>
            <rFont val="Arial"/>
            <family val="2"/>
            <scheme val="minor"/>
          </rPr>
          <t>L'utente ha modificato questo valore.</t>
        </r>
      </text>
    </comment>
    <comment ref="R138" authorId="11" shapeId="0" xr:uid="{1E121B9D-7EA0-4CD5-A539-E1F4C2A31B21}">
      <text>
        <r>
          <rPr>
            <sz val="10"/>
            <color rgb="FF000000"/>
            <rFont val="Arial"/>
            <family val="2"/>
            <scheme val="minor"/>
          </rPr>
          <t>L'utente ha modificato questo valore.</t>
        </r>
      </text>
    </comment>
    <comment ref="O143" authorId="12" shapeId="0" xr:uid="{9FCDA6A5-3CB0-456E-B848-16981E14D384}">
      <text>
        <t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avevano messo nessuna ma in realtà il gradino di 3 cm è una lamierina inclinata</t>
      </text>
    </comment>
    <comment ref="A151" authorId="13" shapeId="0" xr:uid="{38563924-28A1-4863-81B5-491A1A1BDB43}">
      <text>
        <t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Ho corretto io la rilevazione perché c'erano degli errori. Era indicato nessun dislivello e nessuna rampa, in realtà c'è dislivello e una rampa interna. Inoltre era indicato che la coop avesse un dehor...</t>
      </text>
    </comment>
    <comment ref="Y291" authorId="14" shapeId="0" xr:uid="{E377CAC5-4DFF-4D44-81E3-1B8B693585F9}">
      <text>
        <t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info sul bagno aggiunte da me in base a quel che so</t>
      </text>
    </comment>
    <comment ref="Y359" authorId="15" shapeId="0" xr:uid="{C8F033AE-0B6B-40DB-BA9B-8FCC3300E91C}">
      <text>
        <t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ho corretto io perchè mi sembra un errore da che ricordo</t>
      </text>
    </comment>
    <comment ref="N378" authorId="16" shapeId="0" xr:uid="{2FE2B335-F2D5-465B-8D45-56E2C38D36A3}">
      <text>
        <t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stimato in base alla foto</t>
      </text>
    </comment>
    <comment ref="Y426" authorId="17" shapeId="0" xr:uid="{801146A9-6205-484C-BDC8-1E85D862FC1C}">
      <text>
        <t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avevano messo sì non tenendo conto del gradino all'ingresso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<sst xmlns="http://schemas.openxmlformats.org/spreadsheetml/2006/main" count="10397" uniqueCount="3432">
  <si>
    <t>KFC</t>
  </si>
  <si>
    <t>Bar/Ristorante/Pub</t>
  </si>
  <si>
    <t>Piazzale Medaglie d’Oro 1</t>
  </si>
  <si>
    <t>Da aprire manualmente</t>
  </si>
  <si>
    <t>75cm</t>
  </si>
  <si>
    <t>Nessuna</t>
  </si>
  <si>
    <t>Sì</t>
  </si>
  <si>
    <t>Solo da un lato</t>
  </si>
  <si>
    <t>Burger King</t>
  </si>
  <si>
    <t>Piazzale Medaglie d’oro 6</t>
  </si>
  <si>
    <t>85cm</t>
  </si>
  <si>
    <t>Campanello, Nessuno risponde</t>
  </si>
  <si>
    <t>McDonald’s</t>
  </si>
  <si>
    <t>Piazza dell’VIII Agosto 31</t>
  </si>
  <si>
    <t>92cm</t>
  </si>
  <si>
    <t>Campanello, Nessuno rispondeva, dice che il campanello non serve a chiamare il personale</t>
  </si>
  <si>
    <t>No</t>
  </si>
  <si>
    <t>Papparè</t>
  </si>
  <si>
    <t>Via dei Giudei 2D</t>
  </si>
  <si>
    <t>Da aprire manualmente, Le porte erano spalancate</t>
  </si>
  <si>
    <t>90cm</t>
  </si>
  <si>
    <t>Nessuna, L’osservatore è dovuto entrare a chiamare il personale</t>
  </si>
  <si>
    <t>Bagni comunali</t>
  </si>
  <si>
    <t>Bagno pubblico</t>
  </si>
  <si>
    <t>Via IV Novembre 12</t>
  </si>
  <si>
    <t>Campanello</t>
  </si>
  <si>
    <t>Da entrambi i lati</t>
  </si>
  <si>
    <t>L’Altro Spazio</t>
  </si>
  <si>
    <t>Via Nazario Sauro 24/G</t>
  </si>
  <si>
    <t>Permanente almeno per tutto l'orario di apertura, ESTERNA, con occupazione del passaggio pubblico</t>
  </si>
  <si>
    <t>Non rilevato</t>
  </si>
  <si>
    <t>Pescaria</t>
  </si>
  <si>
    <t>Via Nazario Sauro 12/B</t>
  </si>
  <si>
    <t>Su chiamata, ma NON segnalata da cartelli o simili</t>
  </si>
  <si>
    <t>95cm</t>
  </si>
  <si>
    <t>Nessuna, Abbiamo dovuto insistere per attirare l’attenzione</t>
  </si>
  <si>
    <t>Bagni Comunali</t>
  </si>
  <si>
    <t>Via Belvedere 52</t>
  </si>
  <si>
    <t>Non c’è una porta</t>
  </si>
  <si>
    <t>Molto ampia</t>
  </si>
  <si>
    <t>Bar trattoria fantoni</t>
  </si>
  <si>
    <t>Via pratello 11</t>
  </si>
  <si>
    <t>1mt</t>
  </si>
  <si>
    <t>piratello</t>
  </si>
  <si>
    <t>via del pratello 25</t>
  </si>
  <si>
    <t>aperta permanentemente</t>
  </si>
  <si>
    <t>1 mt</t>
  </si>
  <si>
    <t>Nessuna, Campanello</t>
  </si>
  <si>
    <t xml:space="preserve">Bottega del Caffè </t>
  </si>
  <si>
    <t>Via degli orefici 6/h</t>
  </si>
  <si>
    <t xml:space="preserve">Automatica, Ascensore </t>
  </si>
  <si>
    <t>Banco Bpm</t>
  </si>
  <si>
    <t>Banca</t>
  </si>
  <si>
    <t>Via degli orefici 6/a</t>
  </si>
  <si>
    <t>Automatica</t>
  </si>
  <si>
    <t>123 cm</t>
  </si>
  <si>
    <t xml:space="preserve">Angolo degli orefici </t>
  </si>
  <si>
    <t>Via degli orefici 4/c</t>
  </si>
  <si>
    <t>Non ci sono porte per entrare.</t>
  </si>
  <si>
    <t>Dispensa Emilia</t>
  </si>
  <si>
    <t>127 cm</t>
  </si>
  <si>
    <t>Stringhetto</t>
  </si>
  <si>
    <t xml:space="preserve">Gelateria </t>
  </si>
  <si>
    <t>Via degli orefici 1/a</t>
  </si>
  <si>
    <t>76 cm</t>
  </si>
  <si>
    <t>Cottage</t>
  </si>
  <si>
    <t>Negozio</t>
  </si>
  <si>
    <t xml:space="preserve">Via degli orefici </t>
  </si>
  <si>
    <t>94 cm</t>
  </si>
  <si>
    <t>Aroma food e drinks</t>
  </si>
  <si>
    <t>Via degli orefici 5/c</t>
  </si>
  <si>
    <t>Nau</t>
  </si>
  <si>
    <t>Ottica</t>
  </si>
  <si>
    <t>Via degli orefici 5/f</t>
  </si>
  <si>
    <t>85 cm</t>
  </si>
  <si>
    <t xml:space="preserve">Forno quadrilatero </t>
  </si>
  <si>
    <t xml:space="preserve">Osteria quadrilatero </t>
  </si>
  <si>
    <t>Via degli orefici 7/a</t>
  </si>
  <si>
    <t>90 cm</t>
  </si>
  <si>
    <t>Roberto bistrot</t>
  </si>
  <si>
    <t>Via degli orefici 9/a</t>
  </si>
  <si>
    <t xml:space="preserve">Mattarello </t>
  </si>
  <si>
    <t>Via degli orefici 15/a</t>
  </si>
  <si>
    <t>111 cm</t>
  </si>
  <si>
    <t xml:space="preserve">Farmacia SS. Annunziata </t>
  </si>
  <si>
    <t xml:space="preserve">Farmacia </t>
  </si>
  <si>
    <t>Via degli orefici 17/b</t>
  </si>
  <si>
    <t>99 cm</t>
  </si>
  <si>
    <t>Ambasciatori</t>
  </si>
  <si>
    <t xml:space="preserve">Libreria </t>
  </si>
  <si>
    <t>Via degli orefici 19</t>
  </si>
  <si>
    <t>140 cm</t>
  </si>
  <si>
    <t>Venchi</t>
  </si>
  <si>
    <t>Via degli orefici 23/b</t>
  </si>
  <si>
    <t>91 cm</t>
  </si>
  <si>
    <t xml:space="preserve">Panini farciti </t>
  </si>
  <si>
    <t>Via petroni 31</t>
  </si>
  <si>
    <t>Sempre aperto</t>
  </si>
  <si>
    <t>83 cm</t>
  </si>
  <si>
    <t xml:space="preserve">Pizzeria gli scugnizzi </t>
  </si>
  <si>
    <t>Via petroni 29 A</t>
  </si>
  <si>
    <t xml:space="preserve">Porta aperta </t>
  </si>
  <si>
    <t xml:space="preserve">Caffè petroni </t>
  </si>
  <si>
    <t>Via petroni 27 D</t>
  </si>
  <si>
    <t xml:space="preserve">Sempre aperta </t>
  </si>
  <si>
    <t xml:space="preserve">90 cm </t>
  </si>
  <si>
    <t xml:space="preserve">Gelateria Gianni </t>
  </si>
  <si>
    <t>Via san Vitale 2/A</t>
  </si>
  <si>
    <t>87cm</t>
  </si>
  <si>
    <t>Equivalenza</t>
  </si>
  <si>
    <t>Profumeria</t>
  </si>
  <si>
    <t>Via san Vitale 2c</t>
  </si>
  <si>
    <t xml:space="preserve">Koi fashion health food </t>
  </si>
  <si>
    <t>Via petroni 27 B</t>
  </si>
  <si>
    <t>Aperta sempre</t>
  </si>
  <si>
    <t>Farmacia dalle due Torri</t>
  </si>
  <si>
    <t>Farmacia</t>
  </si>
  <si>
    <t>Via san Vitale 2e</t>
  </si>
  <si>
    <t xml:space="preserve">Aziz drinks </t>
  </si>
  <si>
    <t>Via petroni 25 A</t>
  </si>
  <si>
    <t>80 cm</t>
  </si>
  <si>
    <t>Coop</t>
  </si>
  <si>
    <t xml:space="preserve">Supermercato </t>
  </si>
  <si>
    <t>Via san vitale 4c</t>
  </si>
  <si>
    <t xml:space="preserve">Cafe paris </t>
  </si>
  <si>
    <t>Via petroni 23 c</t>
  </si>
  <si>
    <t xml:space="preserve">Circa 2 m </t>
  </si>
  <si>
    <t>Sushimab</t>
  </si>
  <si>
    <t>Via san vitale 4d</t>
  </si>
  <si>
    <t xml:space="preserve">Agra fastfood </t>
  </si>
  <si>
    <t>Via petroni 23</t>
  </si>
  <si>
    <t xml:space="preserve">Da aprire manualmente, Aperta d’estate </t>
  </si>
  <si>
    <t>95 cm</t>
  </si>
  <si>
    <t>Wei</t>
  </si>
  <si>
    <t>Via san vitale 26A</t>
  </si>
  <si>
    <t>Shinici</t>
  </si>
  <si>
    <t>Via san vitale 40a</t>
  </si>
  <si>
    <t>Via san vitale 50a</t>
  </si>
  <si>
    <t>Fratelli Broche</t>
  </si>
  <si>
    <t>Via san vitale 54d</t>
  </si>
  <si>
    <t>Via san Vitale 54e</t>
  </si>
  <si>
    <t xml:space="preserve">Disponibili ad aiutare all'ingresso </t>
  </si>
  <si>
    <t>Alle tatue</t>
  </si>
  <si>
    <t>Via san vitale 56f</t>
  </si>
  <si>
    <t>145cm</t>
  </si>
  <si>
    <t>Indegno</t>
  </si>
  <si>
    <t>Via san vitale 62b</t>
  </si>
  <si>
    <t>Gia apertà</t>
  </si>
  <si>
    <t>180cm</t>
  </si>
  <si>
    <t xml:space="preserve">La rustica </t>
  </si>
  <si>
    <t>Via san vitale 64a</t>
  </si>
  <si>
    <t>Da aprire manualmente, Gia aperta</t>
  </si>
  <si>
    <t>Novanta6</t>
  </si>
  <si>
    <t>Via san vitale 66a</t>
  </si>
  <si>
    <t>Xmoo</t>
  </si>
  <si>
    <t>Via san Vitale 78a</t>
  </si>
  <si>
    <t>Patatata</t>
  </si>
  <si>
    <t>Via san Vitale 80a</t>
  </si>
  <si>
    <t>La Taberna del re Vallot</t>
  </si>
  <si>
    <t>Via san vitale 82e</t>
  </si>
  <si>
    <t>Arabi multi service</t>
  </si>
  <si>
    <t>Via san vitale 86a</t>
  </si>
  <si>
    <t>94a</t>
  </si>
  <si>
    <t>Via san vitale 94a</t>
  </si>
  <si>
    <t>Felice</t>
  </si>
  <si>
    <t>Via san vitale 98a</t>
  </si>
  <si>
    <t>Il gelaturo</t>
  </si>
  <si>
    <t>Via san vitale 98b</t>
  </si>
  <si>
    <t xml:space="preserve">85cm </t>
  </si>
  <si>
    <t>Asian Foods</t>
  </si>
  <si>
    <t>Via san vitale 112a</t>
  </si>
  <si>
    <t>La Porta</t>
  </si>
  <si>
    <t>Via san vitale 122a</t>
  </si>
  <si>
    <t>Indian curry house</t>
  </si>
  <si>
    <t>Via san vitale 124b</t>
  </si>
  <si>
    <t>Permanente, INTERNA, cioè non sporge oltre il muro dell'edificio</t>
  </si>
  <si>
    <t>Tania</t>
  </si>
  <si>
    <t>Via san vitale 51b</t>
  </si>
  <si>
    <t xml:space="preserve">Antichità </t>
  </si>
  <si>
    <t>Via san vitale 39b</t>
  </si>
  <si>
    <t>80cm</t>
  </si>
  <si>
    <t>Madama beerstrò</t>
  </si>
  <si>
    <t>Via san vitale 31b</t>
  </si>
  <si>
    <t xml:space="preserve">Le Moulin </t>
  </si>
  <si>
    <t>Via san vitale 27b</t>
  </si>
  <si>
    <t>Birrificio zapap</t>
  </si>
  <si>
    <t>Via pratello 31</t>
  </si>
  <si>
    <t>Da aprire manualmente, Rimane aperta</t>
  </si>
  <si>
    <t>Qb-Quanto basta</t>
  </si>
  <si>
    <t>Via pratello 103a</t>
  </si>
  <si>
    <t>Quattroquarti</t>
  </si>
  <si>
    <t>Via del pratello 96e</t>
  </si>
  <si>
    <t xml:space="preserve">Da aprire manualmente, La porta rimane sempre aperta, è molto molto larga </t>
  </si>
  <si>
    <t>Barazzo</t>
  </si>
  <si>
    <t>Via del pratello 66c</t>
  </si>
  <si>
    <t xml:space="preserve">Feltrinelli </t>
  </si>
  <si>
    <t>Piazza di porta ravegnana 1f</t>
  </si>
  <si>
    <t>Ca'ppelletti</t>
  </si>
  <si>
    <t>Via Zamboni 4a</t>
  </si>
  <si>
    <t>Fabio equipe</t>
  </si>
  <si>
    <t>Via Zamboni 4c</t>
  </si>
  <si>
    <t>Lanzoni</t>
  </si>
  <si>
    <t>Via Zamboni 6a</t>
  </si>
  <si>
    <t xml:space="preserve">Caffè Zamboni </t>
  </si>
  <si>
    <t>Via Zamboni 6</t>
  </si>
  <si>
    <t xml:space="preserve">Contarini </t>
  </si>
  <si>
    <t>Via Zamboni 8d</t>
  </si>
  <si>
    <t>Sostiene di averla in cantina, quindi assente</t>
  </si>
  <si>
    <t>Brek</t>
  </si>
  <si>
    <t>Via Zamboni 12</t>
  </si>
  <si>
    <t>Rampa interna per ridiscendere</t>
  </si>
  <si>
    <t>Lab16</t>
  </si>
  <si>
    <t>Via Zamboni 16</t>
  </si>
  <si>
    <t>Oltre 2 metri</t>
  </si>
  <si>
    <t>The cluricaune</t>
  </si>
  <si>
    <t>Via Zamboni 18b</t>
  </si>
  <si>
    <t>Campanello nascosto, non sappiamo se va</t>
  </si>
  <si>
    <t>Tasty poke</t>
  </si>
  <si>
    <t>Zamboni 26b</t>
  </si>
  <si>
    <t>75 utili</t>
  </si>
  <si>
    <t>Libreria patron</t>
  </si>
  <si>
    <t>Piazza verdi 4d</t>
  </si>
  <si>
    <t>80 utili</t>
  </si>
  <si>
    <t>Le scuderie</t>
  </si>
  <si>
    <t>Piazza verdi 2</t>
  </si>
  <si>
    <t>Rampa interna al locale</t>
  </si>
  <si>
    <t>Più di 2 metri</t>
  </si>
  <si>
    <t xml:space="preserve">Bar ice caffè </t>
  </si>
  <si>
    <t>Via Zamboni 58a</t>
  </si>
  <si>
    <t>Circa 75</t>
  </si>
  <si>
    <t>Edicola</t>
  </si>
  <si>
    <t>Centro stampa zamboni</t>
  </si>
  <si>
    <t>Via Zamboni 62a</t>
  </si>
  <si>
    <t>100cm</t>
  </si>
  <si>
    <t>Tabacchi cartoleria</t>
  </si>
  <si>
    <t>Via Zamboni 64a</t>
  </si>
  <si>
    <t>Gianluca Poli Liutaio</t>
  </si>
  <si>
    <t>Via petroni 15 c</t>
  </si>
  <si>
    <t xml:space="preserve">Cines copies </t>
  </si>
  <si>
    <t>Copisteria</t>
  </si>
  <si>
    <t>Via petroni 15 a</t>
  </si>
  <si>
    <t xml:space="preserve">Sala studio </t>
  </si>
  <si>
    <t>Sala studio</t>
  </si>
  <si>
    <t xml:space="preserve">Via petroni 13b </t>
  </si>
  <si>
    <t xml:space="preserve">Si apre con badge </t>
  </si>
  <si>
    <t xml:space="preserve">Molla alimentari </t>
  </si>
  <si>
    <t>Via petroni 13 a</t>
  </si>
  <si>
    <t xml:space="preserve">Antica drogheria calzolari </t>
  </si>
  <si>
    <t xml:space="preserve">Drogheria </t>
  </si>
  <si>
    <t>Via petroni 9 A</t>
  </si>
  <si>
    <t xml:space="preserve">Lupulus </t>
  </si>
  <si>
    <t xml:space="preserve">Coìba </t>
  </si>
  <si>
    <t>Via petroni 3 A</t>
  </si>
  <si>
    <t>Alchimia 13</t>
  </si>
  <si>
    <t xml:space="preserve">Via petroni 1 B </t>
  </si>
  <si>
    <t xml:space="preserve">La sigaretta elettronica </t>
  </si>
  <si>
    <t>Via Petroni 1A</t>
  </si>
  <si>
    <t xml:space="preserve">Sour </t>
  </si>
  <si>
    <t xml:space="preserve">Via petroni 1 c </t>
  </si>
  <si>
    <t xml:space="preserve">Sempre aperta la porta </t>
  </si>
  <si>
    <t xml:space="preserve">Più di 2 metri </t>
  </si>
  <si>
    <t xml:space="preserve">Holi </t>
  </si>
  <si>
    <t>Via Petroni 1B</t>
  </si>
  <si>
    <t>Cucchiaio d'oro</t>
  </si>
  <si>
    <t xml:space="preserve">Via Petroni 4 c </t>
  </si>
  <si>
    <t>82 cm</t>
  </si>
  <si>
    <t>Alman Cicli</t>
  </si>
  <si>
    <t>Officina per biciclette</t>
  </si>
  <si>
    <t>Via Petroni 16</t>
  </si>
  <si>
    <t>Da aprire manualmente, Le porte erano aperte</t>
  </si>
  <si>
    <t>83cm</t>
  </si>
  <si>
    <t>Scacco alla pasta fresca</t>
  </si>
  <si>
    <t>Via Petroni 22</t>
  </si>
  <si>
    <t>Da aprire manualmente, Le porte sono aperte</t>
  </si>
  <si>
    <t>Ali store e copisteria</t>
  </si>
  <si>
    <t>Via Petroni 22C</t>
  </si>
  <si>
    <t>Sartoria</t>
  </si>
  <si>
    <t>Piazza Aldrovandi 23 C</t>
  </si>
  <si>
    <t>Permanente, INTERNA, cioè non sporge oltre il muro dell'edificio, Ingresso “accessibile” a parte, c’è una rampa permanente, ma per salire c’è un piccolo gradino. L’altro ingresso non è accessibile e non è segnalata la presenza di un secondo ingresso.</t>
  </si>
  <si>
    <t>Da aprire manualmente, È aperta</t>
  </si>
  <si>
    <t>Bar tabaccheria illusi</t>
  </si>
  <si>
    <t>Piazza Aldrovandi 19 C</t>
  </si>
  <si>
    <t>Da aprire manualmente, Porte aperte</t>
  </si>
  <si>
    <t>Alimentari e granaglie da Lorenzo e Mario</t>
  </si>
  <si>
    <t>Da aprire manualmente, Porta aperta</t>
  </si>
  <si>
    <t>84cm</t>
  </si>
  <si>
    <t>Libreria Aldrovandi</t>
  </si>
  <si>
    <t>Piccolo gradino con copertura di metallo che rende l’ingresso teoricamente accessibile</t>
  </si>
  <si>
    <t>Da aprire manualmente, Aperta</t>
  </si>
  <si>
    <t>Piazza Aldrovandi 19A</t>
  </si>
  <si>
    <t>CAF ACLI</t>
  </si>
  <si>
    <t>Via delle lame 116</t>
  </si>
  <si>
    <t>Wine Bar Hope Cafe</t>
  </si>
  <si>
    <t>Nessuna, Il bancone è relativamente vicino allingresso, chiamando a voce possono sentire</t>
  </si>
  <si>
    <t>Italica Style Parrucchieri</t>
  </si>
  <si>
    <t>Parrucchiere</t>
  </si>
  <si>
    <t>Via delle lame 108d</t>
  </si>
  <si>
    <t>Nessuna, Dicono che ci sono due uomini che alloccorrenza portano in braccio i clienti disabili. Al momento della nostra visita pero non era presente nessuno dei due.</t>
  </si>
  <si>
    <t>Caffè Saphira</t>
  </si>
  <si>
    <t>Via delle Lame 104c</t>
  </si>
  <si>
    <t>86cm</t>
  </si>
  <si>
    <t>Supermercato. Non ha nome</t>
  </si>
  <si>
    <t>Alimentari</t>
  </si>
  <si>
    <t>Via delle Lame</t>
  </si>
  <si>
    <t>Gran Instanbul</t>
  </si>
  <si>
    <t>Via Delle Lame 92/a</t>
  </si>
  <si>
    <t>Alimentari. Non ha nome</t>
  </si>
  <si>
    <t>Via delle Lame 52b</t>
  </si>
  <si>
    <t>Tabaccheria Lotto</t>
  </si>
  <si>
    <t>Via delle Lame 46/d</t>
  </si>
  <si>
    <t>A voce, di solito la porta è sempre aperta</t>
  </si>
  <si>
    <t>Tesori di Carta</t>
  </si>
  <si>
    <t>Via delle Lame 2/d</t>
  </si>
  <si>
    <t>Da aprire manualmente, Di solito aperta</t>
  </si>
  <si>
    <t>101 cm</t>
  </si>
  <si>
    <t>Nessuna, A voce</t>
  </si>
  <si>
    <t>Bar Mary</t>
  </si>
  <si>
    <t>Via delle Lame 2/c</t>
  </si>
  <si>
    <t>Caffetteria delle Lame</t>
  </si>
  <si>
    <t>Da aprire manualmente, Aperta di solito</t>
  </si>
  <si>
    <t>FotoJet</t>
  </si>
  <si>
    <t>Fotografia</t>
  </si>
  <si>
    <t>Via delle Lame 29e</t>
  </si>
  <si>
    <t>Da aprire manualmente, Sempre aperta di solito</t>
  </si>
  <si>
    <t>Bar Jimmy</t>
  </si>
  <si>
    <t>Via delle Lame 33c</t>
  </si>
  <si>
    <t>Da aprire manualmente, aperta</t>
  </si>
  <si>
    <t>Edicola Libreria</t>
  </si>
  <si>
    <t>Via delle Lame 37d</t>
  </si>
  <si>
    <t>Da aprire manualmente, Aperta sempre,</t>
  </si>
  <si>
    <t>Sapori Greci</t>
  </si>
  <si>
    <t>Da aprire manualmente, Occupa lo spazio della rampa</t>
  </si>
  <si>
    <t>Tavola Calda American Bar</t>
  </si>
  <si>
    <t>Via delle Lame 53a</t>
  </si>
  <si>
    <t>80/84</t>
  </si>
  <si>
    <t>ReCrudo</t>
  </si>
  <si>
    <t>Via delle Lame 59d</t>
  </si>
  <si>
    <t>RossoFuoco</t>
  </si>
  <si>
    <t>Via delle Lame 113d</t>
  </si>
  <si>
    <t>Da aprire manualmente, aperta di solito</t>
  </si>
  <si>
    <t>Via Petroni 7 B</t>
  </si>
  <si>
    <t>Bologna</t>
  </si>
  <si>
    <t>Città</t>
  </si>
  <si>
    <t>Tornelli con accesso disabili</t>
  </si>
  <si>
    <t>Dato non disponibile</t>
  </si>
  <si>
    <t>Via delle lame 114b</t>
  </si>
  <si>
    <t>Indirizzo</t>
  </si>
  <si>
    <t>Nome</t>
  </si>
  <si>
    <t>Le rilevazioni sono state effettuate da volontari formati. Tuttavia non si possono escludere errori nelle misurazioni, di cui non ci assumiamo alcuna responsabilità.</t>
  </si>
  <si>
    <t>%</t>
  </si>
  <si>
    <t>Mini So</t>
  </si>
  <si>
    <t>145 cm</t>
  </si>
  <si>
    <t>SHOES…NO-BOX Bologna</t>
  </si>
  <si>
    <t>Via delle lame 2/c</t>
  </si>
  <si>
    <t>Epilate</t>
  </si>
  <si>
    <t>Via delle lame 2/D</t>
  </si>
  <si>
    <t>Campanello (indica in nota se non funziona/non è raggiungibile ecc.), È ad 1,50 cm</t>
  </si>
  <si>
    <t xml:space="preserve">Tabaccheria </t>
  </si>
  <si>
    <t>Via delle lame 4/a</t>
  </si>
  <si>
    <t>Caffitaly</t>
  </si>
  <si>
    <t>Via delle Lame 2/a</t>
  </si>
  <si>
    <t>Biobo</t>
  </si>
  <si>
    <t>Via delle lame 2B</t>
  </si>
  <si>
    <t>Da aprire manualmente, Era aperta</t>
  </si>
  <si>
    <t>87 cm</t>
  </si>
  <si>
    <t>Euro shop</t>
  </si>
  <si>
    <t>Via delle lame 2/e</t>
  </si>
  <si>
    <t xml:space="preserve">Da aprire manualmente, Aperta </t>
  </si>
  <si>
    <t>110 cm</t>
  </si>
  <si>
    <t>Mini nail spa</t>
  </si>
  <si>
    <t>Centro estetico</t>
  </si>
  <si>
    <t>Via delle lame 2/f</t>
  </si>
  <si>
    <t>AudioNova</t>
  </si>
  <si>
    <t xml:space="preserve">Campanello (indica in nota se non funziona/non è raggiungibile ecc.), Posto solo oltre il gradino </t>
  </si>
  <si>
    <t>Ottica Ferrari</t>
  </si>
  <si>
    <t xml:space="preserve">Via delle lame 22/b </t>
  </si>
  <si>
    <t>75 cm</t>
  </si>
  <si>
    <t>L’aza home</t>
  </si>
  <si>
    <t>Via delle lame 20/c</t>
  </si>
  <si>
    <t>Joy outlet</t>
  </si>
  <si>
    <t>Via delle Lame 22e</t>
  </si>
  <si>
    <t xml:space="preserve">95 cm </t>
  </si>
  <si>
    <t>Salon Parrucchiere Hair &amp; Nail</t>
  </si>
  <si>
    <t xml:space="preserve">Via delle lame 26c </t>
  </si>
  <si>
    <t>105 cm</t>
  </si>
  <si>
    <t xml:space="preserve">La sfogliatella </t>
  </si>
  <si>
    <t xml:space="preserve">Pasta fresca da asporto </t>
  </si>
  <si>
    <t>Via delle lame 28/b</t>
  </si>
  <si>
    <t>Rosanna Finti Antiquario</t>
  </si>
  <si>
    <t>Via delle lame 32 a</t>
  </si>
  <si>
    <t xml:space="preserve">75 cm </t>
  </si>
  <si>
    <t xml:space="preserve">Campanello (indica in nota se non funziona/non è raggiungibile ecc.), Posto a 110 cm </t>
  </si>
  <si>
    <t>San Lorenzo Bikes</t>
  </si>
  <si>
    <t>Via delle lame 34a</t>
  </si>
  <si>
    <t xml:space="preserve">80 cm </t>
  </si>
  <si>
    <t xml:space="preserve">Campanello (indica in nota se non funziona/non è raggiungibile ecc.), Posto a 150 cm </t>
  </si>
  <si>
    <t>Iriparo</t>
  </si>
  <si>
    <t>Via delle lame 38a</t>
  </si>
  <si>
    <t>Smoke shop</t>
  </si>
  <si>
    <t>Via Zamboni 1c</t>
  </si>
  <si>
    <t>Da aprire manualmente, Sempre aperta</t>
  </si>
  <si>
    <t>80 abbondanti</t>
  </si>
  <si>
    <t>Bar Lime</t>
  </si>
  <si>
    <t>Via Zamboni 3</t>
  </si>
  <si>
    <t>Zamboni 3 pizza e fritti</t>
  </si>
  <si>
    <t>Via Zamboni 3c</t>
  </si>
  <si>
    <t>120 cm</t>
  </si>
  <si>
    <t>Caramelleria ?</t>
  </si>
  <si>
    <t>Via Zamboni 5c</t>
  </si>
  <si>
    <t>No porta</t>
  </si>
  <si>
    <t>Enorme, vedi foto</t>
  </si>
  <si>
    <t>Tiger</t>
  </si>
  <si>
    <t>Via Zamboni 7b</t>
  </si>
  <si>
    <t>Jean Louis David</t>
  </si>
  <si>
    <t xml:space="preserve">Banca Montepaschi </t>
  </si>
  <si>
    <t>Via Zamboni 11</t>
  </si>
  <si>
    <t>Campanello (indica in nota se non funziona/non è raggiungibile ecc.)</t>
  </si>
  <si>
    <t>Piccolo e squisito</t>
  </si>
  <si>
    <t>Piazza verdi 4b</t>
  </si>
  <si>
    <t xml:space="preserve">Chiesa di Santa maria Maddalena </t>
  </si>
  <si>
    <t>Via Zamboni 49</t>
  </si>
  <si>
    <t xml:space="preserve">L'orologeria </t>
  </si>
  <si>
    <t>Via Zamboni 53b</t>
  </si>
  <si>
    <t>Da aprire manualmente, A chiamata</t>
  </si>
  <si>
    <t>Campanello (indica in nota se non funziona/non è raggiungibile ecc.), Campanello per tutti, ma messo in alto</t>
  </si>
  <si>
    <t>Via Zamboni 57b</t>
  </si>
  <si>
    <t xml:space="preserve">Caffè università </t>
  </si>
  <si>
    <t>Via Zamboni 92b</t>
  </si>
  <si>
    <t>Centro copie bononia</t>
  </si>
  <si>
    <t>Via Zamboni 88c</t>
  </si>
  <si>
    <t>Centro copie bononia (diverso da altro)</t>
  </si>
  <si>
    <t>Via Zamboni 84c</t>
  </si>
  <si>
    <t>VANILLA</t>
  </si>
  <si>
    <t>Via Pratello 100F</t>
  </si>
  <si>
    <t>88 cm</t>
  </si>
  <si>
    <t>Supermercato</t>
  </si>
  <si>
    <t>Via Pratello 96 H</t>
  </si>
  <si>
    <t>Pd</t>
  </si>
  <si>
    <t>Via Pratello 90 c</t>
  </si>
  <si>
    <t>87.5</t>
  </si>
  <si>
    <t>Jiani's</t>
  </si>
  <si>
    <t>Via Pratello 58A</t>
  </si>
  <si>
    <t>Head loop</t>
  </si>
  <si>
    <t>Via Pratello 48 b</t>
  </si>
  <si>
    <t>88.5</t>
  </si>
  <si>
    <t>Trattoria baraldi</t>
  </si>
  <si>
    <t>Via Pratello 40 d</t>
  </si>
  <si>
    <t>No possibile</t>
  </si>
  <si>
    <t>Parsit</t>
  </si>
  <si>
    <t>Via Petroni 19B</t>
  </si>
  <si>
    <t>Porta aperta</t>
  </si>
  <si>
    <t>82cm</t>
  </si>
  <si>
    <t>Malerba</t>
  </si>
  <si>
    <t>Berberé</t>
  </si>
  <si>
    <t>Via Petroni 9B</t>
  </si>
  <si>
    <t>123cm</t>
  </si>
  <si>
    <t>Polleria Lambertini</t>
  </si>
  <si>
    <t>Via Petroni 1D</t>
  </si>
  <si>
    <t>Cucchiaio d’oro ristorante</t>
  </si>
  <si>
    <t>Via Petroni 6A</t>
  </si>
  <si>
    <t>Via Petroni 16C</t>
  </si>
  <si>
    <t>80.5cm</t>
  </si>
  <si>
    <t>Via Petroni 23A</t>
  </si>
  <si>
    <t>La tabaccheria</t>
  </si>
  <si>
    <t>Via Petroni 38B</t>
  </si>
  <si>
    <t>78cm</t>
  </si>
  <si>
    <t>Da Jimmy</t>
  </si>
  <si>
    <t>Via Petroni 36A</t>
  </si>
  <si>
    <t>88cm</t>
  </si>
  <si>
    <t>La porcellana</t>
  </si>
  <si>
    <t>Campanello (indica in nota se non funziona/non è raggiungibile ecc.), Troppo in alto e dopo il gradino</t>
  </si>
  <si>
    <t>LaBo stickers</t>
  </si>
  <si>
    <t>Ambrosi</t>
  </si>
  <si>
    <t>Tabaccheria</t>
  </si>
  <si>
    <t>Farmacia al palazzo dello sport</t>
  </si>
  <si>
    <t>90 per due</t>
  </si>
  <si>
    <t>Balloon boutique bologna</t>
  </si>
  <si>
    <t>Occhialixtutti</t>
  </si>
  <si>
    <t>Campanello (indica in nota se non funziona/non è raggiungibile ecc.), Altezza 130</t>
  </si>
  <si>
    <t>Tot</t>
  </si>
  <si>
    <t>No gradino ma con problemi (es. rampe di pendenza &gt;12% o non segnalate)</t>
  </si>
  <si>
    <t>Accesso</t>
  </si>
  <si>
    <t>L'Altro Spazio Osvaldo</t>
  </si>
  <si>
    <t>Via del Pratello 96b</t>
  </si>
  <si>
    <t>Tarcaban</t>
  </si>
  <si>
    <t>Via del pratello 96f</t>
  </si>
  <si>
    <t>Mojo hand</t>
  </si>
  <si>
    <t>Via del pratello 46</t>
  </si>
  <si>
    <t>Campanello (indica in nota se non funziona/non è raggiungibile ecc.), Molto in alto, non accessibile da seduti. Comunque non è detto sia un campanello per richiedere assistenza, non ha nessuna indicazione. Non verificata funzionalità.</t>
  </si>
  <si>
    <t>Via Petroni 15B</t>
  </si>
  <si>
    <t>Via Zamboni 7d</t>
  </si>
  <si>
    <t>Via delle lame 47a</t>
  </si>
  <si>
    <t>Via delle lame 2/g</t>
  </si>
  <si>
    <t>Via delle lame 44i</t>
  </si>
  <si>
    <t>Via delle lame 46a</t>
  </si>
  <si>
    <t>Via delle lame 46b</t>
  </si>
  <si>
    <t>Via delle lame 46d</t>
  </si>
  <si>
    <t>Via delle lame 52</t>
  </si>
  <si>
    <t>Via delle lame 52b</t>
  </si>
  <si>
    <t>Via delle lame 58b</t>
  </si>
  <si>
    <t>Via delle lame 60b</t>
  </si>
  <si>
    <t>Via delle Lame 25</t>
  </si>
  <si>
    <t>Latitudine</t>
  </si>
  <si>
    <t>Longitudine</t>
  </si>
  <si>
    <t>44.5060820</t>
  </si>
  <si>
    <t>11.3421120</t>
  </si>
  <si>
    <t>44.5052595</t>
  </si>
  <si>
    <t>11.3438902</t>
  </si>
  <si>
    <t>44.4996952</t>
  </si>
  <si>
    <t>11.3448276</t>
  </si>
  <si>
    <t>44.4947570</t>
  </si>
  <si>
    <t>11.3465250</t>
  </si>
  <si>
    <t>44.4936786</t>
  </si>
  <si>
    <t>11.3416499</t>
  </si>
  <si>
    <t>44.4976536</t>
  </si>
  <si>
    <t>11.3393814</t>
  </si>
  <si>
    <t>44.4965178</t>
  </si>
  <si>
    <t>11.3390936</t>
  </si>
  <si>
    <t>44.4963822</t>
  </si>
  <si>
    <t>11.3381871</t>
  </si>
  <si>
    <t>44.4956855</t>
  </si>
  <si>
    <t>11.3355295</t>
  </si>
  <si>
    <t>44.4955963</t>
  </si>
  <si>
    <t>11.3335082</t>
  </si>
  <si>
    <t>44.4940797</t>
  </si>
  <si>
    <t>11.3449004</t>
  </si>
  <si>
    <t>44.4940572</t>
  </si>
  <si>
    <t>11.3447252</t>
  </si>
  <si>
    <t>44.4941347</t>
  </si>
  <si>
    <t>11.3442647</t>
  </si>
  <si>
    <t>44.4940500</t>
  </si>
  <si>
    <t>11.3439269</t>
  </si>
  <si>
    <t>44.4940099</t>
  </si>
  <si>
    <t>11.3445408</t>
  </si>
  <si>
    <t>44.4940267</t>
  </si>
  <si>
    <t>11.3442151</t>
  </si>
  <si>
    <t>44.4940019</t>
  </si>
  <si>
    <t>11.3444198</t>
  </si>
  <si>
    <t>44.4939444</t>
  </si>
  <si>
    <t>11.3445288</t>
  </si>
  <si>
    <t>44.4940593</t>
  </si>
  <si>
    <t>11.3447554</t>
  </si>
  <si>
    <t>44.4939704</t>
  </si>
  <si>
    <t>11.3445239</t>
  </si>
  <si>
    <t>44.4939062</t>
  </si>
  <si>
    <t>11.3448021</t>
  </si>
  <si>
    <t>44.4937552</t>
  </si>
  <si>
    <t>11.3449608</t>
  </si>
  <si>
    <t>44.4938436</t>
  </si>
  <si>
    <t>11.3451806</t>
  </si>
  <si>
    <t>44.4958289</t>
  </si>
  <si>
    <t>11.3509206</t>
  </si>
  <si>
    <t>44.4958166</t>
  </si>
  <si>
    <t>11.3509368</t>
  </si>
  <si>
    <t>44.4957300</t>
  </si>
  <si>
    <t>11.3510000</t>
  </si>
  <si>
    <t>44.4945285</t>
  </si>
  <si>
    <t>11.3469813</t>
  </si>
  <si>
    <t>44.4945422</t>
  </si>
  <si>
    <t>11.3470752</t>
  </si>
  <si>
    <t>44.4957045</t>
  </si>
  <si>
    <t>11.3510365</t>
  </si>
  <si>
    <t>44.4943954</t>
  </si>
  <si>
    <t>11.3505754</t>
  </si>
  <si>
    <t>44.4956013</t>
  </si>
  <si>
    <t>11.3511435</t>
  </si>
  <si>
    <t>44.4945938</t>
  </si>
  <si>
    <t>11.3477043</t>
  </si>
  <si>
    <t>44.4955322</t>
  </si>
  <si>
    <t>11.3512151</t>
  </si>
  <si>
    <t>44.4946001</t>
  </si>
  <si>
    <t>11.3477040</t>
  </si>
  <si>
    <t>44.4945643</t>
  </si>
  <si>
    <t>11.3484377</t>
  </si>
  <si>
    <t>44.4944322</t>
  </si>
  <si>
    <t>11.3503643</t>
  </si>
  <si>
    <t>44.4944506</t>
  </si>
  <si>
    <t>11.3510083</t>
  </si>
  <si>
    <t>44.4942989</t>
  </si>
  <si>
    <t>11.3515726</t>
  </si>
  <si>
    <t>44.4942958</t>
  </si>
  <si>
    <t>11.3515131</t>
  </si>
  <si>
    <t>44.4942786</t>
  </si>
  <si>
    <t>11.3519148</t>
  </si>
  <si>
    <t>44.4941937</t>
  </si>
  <si>
    <t>11.3526444</t>
  </si>
  <si>
    <t>44.4942561</t>
  </si>
  <si>
    <t>11.3526903</t>
  </si>
  <si>
    <t>44.4941781</t>
  </si>
  <si>
    <t>11.3528225</t>
  </si>
  <si>
    <t>44.4941615</t>
  </si>
  <si>
    <t>11.3533978</t>
  </si>
  <si>
    <t>44.4941703</t>
  </si>
  <si>
    <t>11.3534599</t>
  </si>
  <si>
    <t>44.4941379</t>
  </si>
  <si>
    <t>11.3537975</t>
  </si>
  <si>
    <t>44.4941245</t>
  </si>
  <si>
    <t>11.3539899</t>
  </si>
  <si>
    <t>44.4942289</t>
  </si>
  <si>
    <t>11.3545963</t>
  </si>
  <si>
    <t>44.4941098</t>
  </si>
  <si>
    <t>11.3545873</t>
  </si>
  <si>
    <t>44.4941100</t>
  </si>
  <si>
    <t>11.3546954</t>
  </si>
  <si>
    <t>44.4941422</t>
  </si>
  <si>
    <t>11.3556900</t>
  </si>
  <si>
    <t>44.4942283</t>
  </si>
  <si>
    <t>11.3561972</t>
  </si>
  <si>
    <t>44.4941533</t>
  </si>
  <si>
    <t>11.3563258</t>
  </si>
  <si>
    <t>44.4940407</t>
  </si>
  <si>
    <t>11.3530195</t>
  </si>
  <si>
    <t>44.4940907</t>
  </si>
  <si>
    <t>11.3525812</t>
  </si>
  <si>
    <t>44.4941966</t>
  </si>
  <si>
    <t>11.3514616</t>
  </si>
  <si>
    <t>44.4941685</t>
  </si>
  <si>
    <t>11.3512062</t>
  </si>
  <si>
    <t>44.4956408</t>
  </si>
  <si>
    <t>11.3330643</t>
  </si>
  <si>
    <t>44.4955273</t>
  </si>
  <si>
    <t>11.3289772</t>
  </si>
  <si>
    <t>44.4953102</t>
  </si>
  <si>
    <t>11.3292491</t>
  </si>
  <si>
    <t>44.4953672</t>
  </si>
  <si>
    <t>11.3312212</t>
  </si>
  <si>
    <t>44.4945304</t>
  </si>
  <si>
    <t>11.3464534</t>
  </si>
  <si>
    <t>44.4948442</t>
  </si>
  <si>
    <t>11.3468296</t>
  </si>
  <si>
    <t>44.4949317</t>
  </si>
  <si>
    <t>11.3469409</t>
  </si>
  <si>
    <t>44.4950387</t>
  </si>
  <si>
    <t>11.3472541</t>
  </si>
  <si>
    <t>44.4953183</t>
  </si>
  <si>
    <t>11.3475129</t>
  </si>
  <si>
    <t>44.4955108</t>
  </si>
  <si>
    <t>11.3475162</t>
  </si>
  <si>
    <t>44.4954970</t>
  </si>
  <si>
    <t>11.3483340</t>
  </si>
  <si>
    <t>44.4948870</t>
  </si>
  <si>
    <t>11.3426163</t>
  </si>
  <si>
    <t>44.4959680</t>
  </si>
  <si>
    <t>11.3507720</t>
  </si>
  <si>
    <t>44.4961311</t>
  </si>
  <si>
    <t>11.3510875</t>
  </si>
  <si>
    <t>44.4972780</t>
  </si>
  <si>
    <t>11.3530148</t>
  </si>
  <si>
    <t>44.4973025</t>
  </si>
  <si>
    <t>11.3531963</t>
  </si>
  <si>
    <t>44.4973424</t>
  </si>
  <si>
    <t>11.3531908</t>
  </si>
  <si>
    <t>44.4952143</t>
  </si>
  <si>
    <t>11.3515614</t>
  </si>
  <si>
    <t>44.4951091</t>
  </si>
  <si>
    <t>11.3517039</t>
  </si>
  <si>
    <t>44.4950412</t>
  </si>
  <si>
    <t>11.3516234</t>
  </si>
  <si>
    <t>44.4949195</t>
  </si>
  <si>
    <t>11.3518944</t>
  </si>
  <si>
    <t>44.4947870</t>
  </si>
  <si>
    <t>11.3519625</t>
  </si>
  <si>
    <t>44.4946681</t>
  </si>
  <si>
    <t>11.3520740</t>
  </si>
  <si>
    <t>44.4943450</t>
  </si>
  <si>
    <t>11.3521553</t>
  </si>
  <si>
    <t>44.4943471</t>
  </si>
  <si>
    <t>11.3521269</t>
  </si>
  <si>
    <t>44.4943988</t>
  </si>
  <si>
    <t>11.3521205</t>
  </si>
  <si>
    <t>44.4946770</t>
  </si>
  <si>
    <t>11.3518957</t>
  </si>
  <si>
    <t>44.4949950</t>
  </si>
  <si>
    <t>11.3515238</t>
  </si>
  <si>
    <t>44.4952986</t>
  </si>
  <si>
    <t>11.3512349</t>
  </si>
  <si>
    <t>44.4940451</t>
  </si>
  <si>
    <t>11.3521217</t>
  </si>
  <si>
    <t>44.4938923</t>
  </si>
  <si>
    <t>11.3520785</t>
  </si>
  <si>
    <t>44.4938054</t>
  </si>
  <si>
    <t>11.3520936</t>
  </si>
  <si>
    <t>44.5016052</t>
  </si>
  <si>
    <t>11.3335871</t>
  </si>
  <si>
    <t>44.5014593</t>
  </si>
  <si>
    <t>11.3336501</t>
  </si>
  <si>
    <t>44.5009626</t>
  </si>
  <si>
    <t>11.3339711</t>
  </si>
  <si>
    <t>44.5006558</t>
  </si>
  <si>
    <t>11.3341091</t>
  </si>
  <si>
    <t>44.4995400</t>
  </si>
  <si>
    <t>11.3350144</t>
  </si>
  <si>
    <t>44.4995773</t>
  </si>
  <si>
    <t>11.3347719</t>
  </si>
  <si>
    <t>44.4987594</t>
  </si>
  <si>
    <t>11.3353505</t>
  </si>
  <si>
    <t>44.4981948</t>
  </si>
  <si>
    <t>11.3357940</t>
  </si>
  <si>
    <t>44.4966961</t>
  </si>
  <si>
    <t>11.3367211</t>
  </si>
  <si>
    <t>44.4968350</t>
  </si>
  <si>
    <t>11.3366139</t>
  </si>
  <si>
    <t>44.4967329</t>
  </si>
  <si>
    <t>11.3367170</t>
  </si>
  <si>
    <t>44.4971113</t>
  </si>
  <si>
    <t>11.3368221</t>
  </si>
  <si>
    <t>44.4973743</t>
  </si>
  <si>
    <t>11.3366518</t>
  </si>
  <si>
    <t>44.4977096</t>
  </si>
  <si>
    <t>11.3363972</t>
  </si>
  <si>
    <t>44.4980013</t>
  </si>
  <si>
    <t>11.3363118</t>
  </si>
  <si>
    <t>44.4983510</t>
  </si>
  <si>
    <t>11.3359557</t>
  </si>
  <si>
    <t>44.4987512</t>
  </si>
  <si>
    <t>11.3356645</t>
  </si>
  <si>
    <t>44.4992926</t>
  </si>
  <si>
    <t>11.3353828</t>
  </si>
  <si>
    <t>44.5021342</t>
  </si>
  <si>
    <t>11.3335408</t>
  </si>
  <si>
    <t>44.4969841</t>
  </si>
  <si>
    <t>11.3364192</t>
  </si>
  <si>
    <t>44.4969916</t>
  </si>
  <si>
    <t>11.3365917</t>
  </si>
  <si>
    <t>44.4969236</t>
  </si>
  <si>
    <t>11.3368922</t>
  </si>
  <si>
    <t>44.4968504</t>
  </si>
  <si>
    <t>11.3366678</t>
  </si>
  <si>
    <t>44.4972847</t>
  </si>
  <si>
    <t>11.3364370</t>
  </si>
  <si>
    <t>44.4970603</t>
  </si>
  <si>
    <t>11.3365622</t>
  </si>
  <si>
    <t>44.4973871</t>
  </si>
  <si>
    <t>11.3364355</t>
  </si>
  <si>
    <t>44.4976193</t>
  </si>
  <si>
    <t>11.3362482</t>
  </si>
  <si>
    <t>44.4976439</t>
  </si>
  <si>
    <t>11.3361019</t>
  </si>
  <si>
    <t>44.4977699</t>
  </si>
  <si>
    <t>11.3361433</t>
  </si>
  <si>
    <t>44.4978529</t>
  </si>
  <si>
    <t>11.3360833</t>
  </si>
  <si>
    <t>44.4979433</t>
  </si>
  <si>
    <t>11.3359270</t>
  </si>
  <si>
    <t>44.4945151</t>
  </si>
  <si>
    <t>11.3470669</t>
  </si>
  <si>
    <t>44.4947429</t>
  </si>
  <si>
    <t>11.3471123</t>
  </si>
  <si>
    <t>44.4949004</t>
  </si>
  <si>
    <t>11.3473602</t>
  </si>
  <si>
    <t>44.4949712</t>
  </si>
  <si>
    <t>11.3474257</t>
  </si>
  <si>
    <t>44.4951780</t>
  </si>
  <si>
    <t>11.3479023</t>
  </si>
  <si>
    <t>44.4960071</t>
  </si>
  <si>
    <t>11.3506210</t>
  </si>
  <si>
    <t>44.4975011</t>
  </si>
  <si>
    <t>11.3540670</t>
  </si>
  <si>
    <t>44.4975082</t>
  </si>
  <si>
    <t>11.3543545</t>
  </si>
  <si>
    <t>44.4976289</t>
  </si>
  <si>
    <t>11.3545583</t>
  </si>
  <si>
    <t>44.4979943</t>
  </si>
  <si>
    <t>11.3547807</t>
  </si>
  <si>
    <t>44.4978416</t>
  </si>
  <si>
    <t>11.3547272</t>
  </si>
  <si>
    <t>44.4978346</t>
  </si>
  <si>
    <t>11.3545549</t>
  </si>
  <si>
    <t>44.4952897</t>
  </si>
  <si>
    <t>11.3287798</t>
  </si>
  <si>
    <t>44.4953795</t>
  </si>
  <si>
    <t>11.3296391</t>
  </si>
  <si>
    <t>44.4953930</t>
  </si>
  <si>
    <t>11.3299614</t>
  </si>
  <si>
    <t>44.4954425</t>
  </si>
  <si>
    <t>11.3316429</t>
  </si>
  <si>
    <t>44.4954600</t>
  </si>
  <si>
    <t>11.3320950</t>
  </si>
  <si>
    <t>44.4954200</t>
  </si>
  <si>
    <t>11.3325372</t>
  </si>
  <si>
    <t>44.4953690</t>
  </si>
  <si>
    <t>11.3513966</t>
  </si>
  <si>
    <t>44.4951681</t>
  </si>
  <si>
    <t>11.3516132</t>
  </si>
  <si>
    <t>44.4947882</t>
  </si>
  <si>
    <t>11.3517492</t>
  </si>
  <si>
    <t>44.4949596</t>
  </si>
  <si>
    <t>11.3514947</t>
  </si>
  <si>
    <t>44.4960323</t>
  </si>
  <si>
    <t>11.3511634</t>
  </si>
  <si>
    <t>44.4959074</t>
  </si>
  <si>
    <t>11.3506174</t>
  </si>
  <si>
    <t>44.4957989</t>
  </si>
  <si>
    <t>11.3507433</t>
  </si>
  <si>
    <t>44.4980816</t>
  </si>
  <si>
    <t>11.3358208</t>
  </si>
  <si>
    <t>44.4982245</t>
  </si>
  <si>
    <t>11.3355643</t>
  </si>
  <si>
    <t>44.4992433</t>
  </si>
  <si>
    <t>11.3350158</t>
  </si>
  <si>
    <t>44.4993951</t>
  </si>
  <si>
    <t>11.3349233</t>
  </si>
  <si>
    <t>44.4954739</t>
  </si>
  <si>
    <t>11.3322287</t>
  </si>
  <si>
    <t>Piazzale Medaglie d’Oro 1 Bologna</t>
  </si>
  <si>
    <t>Piazzale Medaglie d’oro 6 Bologna</t>
  </si>
  <si>
    <t>Piazza dell’VIII Agosto 31 Bologna</t>
  </si>
  <si>
    <t>Via dei Giudei 2D Bologna</t>
  </si>
  <si>
    <t>Via IV Novembre 12 Bologna</t>
  </si>
  <si>
    <t>Via Nazario Sauro 24/G Bologna</t>
  </si>
  <si>
    <t>Via Nazario Sauro 12/B Bologna</t>
  </si>
  <si>
    <t>Via Belvedere 52 Bologna</t>
  </si>
  <si>
    <t>Via pratello 11 Bologna</t>
  </si>
  <si>
    <t>via del pratello 25 Bologna</t>
  </si>
  <si>
    <t>Via degli orefici 6/h Bologna</t>
  </si>
  <si>
    <t>Via degli orefici 6/a Bologna</t>
  </si>
  <si>
    <t>Via degli orefici 4/c Bologna</t>
  </si>
  <si>
    <t>Via degli orefici 1/a Bologna</t>
  </si>
  <si>
    <t>Via degli orefici  Bologna</t>
  </si>
  <si>
    <t>Via degli orefici 5/c Bologna</t>
  </si>
  <si>
    <t>Via degli orefici 5/f Bologna</t>
  </si>
  <si>
    <t>Via degli orefici 7/a Bologna</t>
  </si>
  <si>
    <t>Via degli orefici 9/a Bologna</t>
  </si>
  <si>
    <t>Via degli orefici 15/a Bologna</t>
  </si>
  <si>
    <t>Via degli orefici 17/b Bologna</t>
  </si>
  <si>
    <t>Via degli orefici 19 Bologna</t>
  </si>
  <si>
    <t>Via degli orefici 23/b Bologna</t>
  </si>
  <si>
    <t>Via petroni 31 Bologna</t>
  </si>
  <si>
    <t>Via petroni 29 A Bologna</t>
  </si>
  <si>
    <t>Via petroni 27 D Bologna</t>
  </si>
  <si>
    <t>Via san Vitale 2/A Bologna</t>
  </si>
  <si>
    <t>Via san Vitale 2c Bologna</t>
  </si>
  <si>
    <t>Via petroni 27 B Bologna</t>
  </si>
  <si>
    <t>Via san Vitale 2e Bologna</t>
  </si>
  <si>
    <t>Via petroni 25 A Bologna</t>
  </si>
  <si>
    <t>Via san vitale 4c Bologna</t>
  </si>
  <si>
    <t>Via petroni 23 c Bologna</t>
  </si>
  <si>
    <t>Via san vitale 4d Bologna</t>
  </si>
  <si>
    <t>Via petroni 23 Bologna</t>
  </si>
  <si>
    <t>Via san vitale 26A Bologna</t>
  </si>
  <si>
    <t>Via san vitale 40a Bologna</t>
  </si>
  <si>
    <t>Via san vitale 50a Bologna</t>
  </si>
  <si>
    <t>Via san vitale 54d Bologna</t>
  </si>
  <si>
    <t>Via san Vitale 54e Bologna</t>
  </si>
  <si>
    <t>Via san vitale 56f Bologna</t>
  </si>
  <si>
    <t>Via san vitale 62b Bologna</t>
  </si>
  <si>
    <t>Via san vitale 64a Bologna</t>
  </si>
  <si>
    <t>Via san vitale 66a Bologna</t>
  </si>
  <si>
    <t>Via san Vitale 78a Bologna</t>
  </si>
  <si>
    <t>Via san Vitale 80a Bologna</t>
  </si>
  <si>
    <t>Via san vitale 82e Bologna</t>
  </si>
  <si>
    <t>Via san vitale 86a Bologna</t>
  </si>
  <si>
    <t>Via san vitale 94a Bologna</t>
  </si>
  <si>
    <t>Via san vitale 98a Bologna</t>
  </si>
  <si>
    <t>Via san vitale 98b Bologna</t>
  </si>
  <si>
    <t>Via san vitale 112a Bologna</t>
  </si>
  <si>
    <t>Via san vitale 122a Bologna</t>
  </si>
  <si>
    <t>Via san vitale 124b Bologna</t>
  </si>
  <si>
    <t>Via san vitale 51b Bologna</t>
  </si>
  <si>
    <t>Via san vitale 39b Bologna</t>
  </si>
  <si>
    <t>Via san vitale 31b Bologna</t>
  </si>
  <si>
    <t>Via san vitale 27b Bologna</t>
  </si>
  <si>
    <t>Via pratello 31 Bologna</t>
  </si>
  <si>
    <t>Via pratello 103a Bologna</t>
  </si>
  <si>
    <t>Via del pratello 96e Bologna</t>
  </si>
  <si>
    <t>Via del pratello 66c Bologna</t>
  </si>
  <si>
    <t>Piazza di porta ravegnana 1f Bologna</t>
  </si>
  <si>
    <t>Via Zamboni 4a Bologna</t>
  </si>
  <si>
    <t>Via Zamboni 4c Bologna</t>
  </si>
  <si>
    <t>Via Zamboni 6a Bologna</t>
  </si>
  <si>
    <t>Via Zamboni 6 Bologna</t>
  </si>
  <si>
    <t>Via Zamboni 8d Bologna</t>
  </si>
  <si>
    <t>Via Zamboni 12 Bologna</t>
  </si>
  <si>
    <t>Via Zamboni 16 Bologna</t>
  </si>
  <si>
    <t>Via Zamboni 18b Bologna</t>
  </si>
  <si>
    <t>Zamboni 26b Bologna</t>
  </si>
  <si>
    <t>Piazza verdi 4d Bologna</t>
  </si>
  <si>
    <t>Piazza verdi 2 Bologna</t>
  </si>
  <si>
    <t>Via Zamboni 58a Bologna</t>
  </si>
  <si>
    <t>Via Zamboni 62a Bologna</t>
  </si>
  <si>
    <t>Via Zamboni 64a Bologna</t>
  </si>
  <si>
    <t>Via petroni 15 c Bologna</t>
  </si>
  <si>
    <t>Via petroni 15 a Bologna</t>
  </si>
  <si>
    <t>Via petroni 13b  Bologna</t>
  </si>
  <si>
    <t>Via petroni 13 a Bologna</t>
  </si>
  <si>
    <t>Via petroni 9 A Bologna</t>
  </si>
  <si>
    <t>Via Petroni 7 B Bologna</t>
  </si>
  <si>
    <t>Via petroni 3 A Bologna</t>
  </si>
  <si>
    <t>Via petroni 1 B  Bologna</t>
  </si>
  <si>
    <t>Via Petroni 1A Bologna</t>
  </si>
  <si>
    <t>Via petroni 1 c  Bologna</t>
  </si>
  <si>
    <t>Via Petroni 1B Bologna</t>
  </si>
  <si>
    <t>Via Petroni 4 c  Bologna</t>
  </si>
  <si>
    <t>Via Petroni 16 Bologna</t>
  </si>
  <si>
    <t>Via Petroni 22 Bologna</t>
  </si>
  <si>
    <t>Via Petroni 22C Bologna</t>
  </si>
  <si>
    <t>Piazza Aldrovandi 23 C Bologna</t>
  </si>
  <si>
    <t>Piazza Aldrovandi 19 C Bologna</t>
  </si>
  <si>
    <t>Piazza Aldrovandi 19A Bologna</t>
  </si>
  <si>
    <t>Via delle lame 116 Bologna</t>
  </si>
  <si>
    <t>Via delle lame 114b Bologna</t>
  </si>
  <si>
    <t>Via delle lame 108d Bologna</t>
  </si>
  <si>
    <t>Via delle Lame 104c Bologna</t>
  </si>
  <si>
    <t>Via delle Lame Bologna</t>
  </si>
  <si>
    <t>Via Delle Lame 92/a Bologna</t>
  </si>
  <si>
    <t>Via delle Lame 52b Bologna</t>
  </si>
  <si>
    <t>Via delle Lame 46/d Bologna</t>
  </si>
  <si>
    <t>Via delle Lame 2/d Bologna</t>
  </si>
  <si>
    <t>Via delle Lame 2/c Bologna</t>
  </si>
  <si>
    <t>Via delle Lame 25 Bologna</t>
  </si>
  <si>
    <t>Via delle Lame 29e Bologna</t>
  </si>
  <si>
    <t>Via delle Lame 33c Bologna</t>
  </si>
  <si>
    <t>Via delle Lame 37d Bologna</t>
  </si>
  <si>
    <t>Via delle lame 47a Bologna</t>
  </si>
  <si>
    <t>Via delle Lame 53a Bologna</t>
  </si>
  <si>
    <t>Via delle Lame 59d Bologna</t>
  </si>
  <si>
    <t>Via delle Lame 113d Bologna</t>
  </si>
  <si>
    <t>Via delle Lame 2/a Bologna</t>
  </si>
  <si>
    <t>Via delle lame 2/c Bologna</t>
  </si>
  <si>
    <t>Via delle lame 2/D Bologna</t>
  </si>
  <si>
    <t>Via delle lame 4/a Bologna</t>
  </si>
  <si>
    <t>Via delle lame 2B Bologna</t>
  </si>
  <si>
    <t>Via delle lame 2/e Bologna</t>
  </si>
  <si>
    <t>Via delle lame 2/f Bologna</t>
  </si>
  <si>
    <t>Via delle lame 2/g Bologna</t>
  </si>
  <si>
    <t>Via delle lame 22/b  Bologna</t>
  </si>
  <si>
    <t>Via delle lame 20/c Bologna</t>
  </si>
  <si>
    <t>Via delle Lame 22e Bologna</t>
  </si>
  <si>
    <t>Via delle lame 26c  Bologna</t>
  </si>
  <si>
    <t>Via delle lame 28/b Bologna</t>
  </si>
  <si>
    <t>Via delle lame 32 a Bologna</t>
  </si>
  <si>
    <t>Via delle lame 34a Bologna</t>
  </si>
  <si>
    <t>Via delle lame 38a Bologna</t>
  </si>
  <si>
    <t>Via Zamboni 1c Bologna</t>
  </si>
  <si>
    <t>Via Zamboni 3 Bologna</t>
  </si>
  <si>
    <t>Via Zamboni 3c Bologna</t>
  </si>
  <si>
    <t>Via Zamboni 5c Bologna</t>
  </si>
  <si>
    <t>Via Zamboni 7b Bologna</t>
  </si>
  <si>
    <t>Via Zamboni 7d Bologna</t>
  </si>
  <si>
    <t>Via Zamboni 11 Bologna</t>
  </si>
  <si>
    <t>Piazza verdi 4b Bologna</t>
  </si>
  <si>
    <t>Via Zamboni 49 Bologna</t>
  </si>
  <si>
    <t>Via Zamboni 53b Bologna</t>
  </si>
  <si>
    <t>Via Zamboni 57b Bologna</t>
  </si>
  <si>
    <t>Via Zamboni 92b Bologna</t>
  </si>
  <si>
    <t>Via Zamboni 88c Bologna</t>
  </si>
  <si>
    <t>Via Zamboni 84c Bologna</t>
  </si>
  <si>
    <t>Via Pratello 100F Bologna</t>
  </si>
  <si>
    <t>Via Pratello 96 H Bologna</t>
  </si>
  <si>
    <t>Via Pratello 90 c Bologna</t>
  </si>
  <si>
    <t>Via Pratello 58A Bologna</t>
  </si>
  <si>
    <t>Via Pratello 48 b Bologna</t>
  </si>
  <si>
    <t>Via Pratello 40 d Bologna</t>
  </si>
  <si>
    <t>Via Petroni 19B Bologna</t>
  </si>
  <si>
    <t>Via Petroni 15B Bologna</t>
  </si>
  <si>
    <t>Via Petroni 9B Bologna</t>
  </si>
  <si>
    <t>Via Petroni 1D Bologna</t>
  </si>
  <si>
    <t>Via Petroni 6A Bologna</t>
  </si>
  <si>
    <t>Via Petroni 16C Bologna</t>
  </si>
  <si>
    <t>Via Petroni 23A Bologna</t>
  </si>
  <si>
    <t>Via Petroni 38B Bologna</t>
  </si>
  <si>
    <t>Via Petroni 36A Bologna</t>
  </si>
  <si>
    <t>Via delle lame 44i Bologna</t>
  </si>
  <si>
    <t>Via delle lame 46a Bologna</t>
  </si>
  <si>
    <t>Via delle lame 46b Bologna</t>
  </si>
  <si>
    <t>Via delle lame 46d Bologna</t>
  </si>
  <si>
    <t>Via delle lame 52 Bologna</t>
  </si>
  <si>
    <t>Via delle lame 52b Bologna</t>
  </si>
  <si>
    <t>Via delle lame 58b Bologna</t>
  </si>
  <si>
    <t>Via delle lame 60b Bologna</t>
  </si>
  <si>
    <t>Via del Pratello 96b Bologna</t>
  </si>
  <si>
    <t>Via del pratello 96f Bologna</t>
  </si>
  <si>
    <t>Via del pratello 46 Bologna</t>
  </si>
  <si>
    <t>In piano o gradino &lt; 2.5 cm</t>
  </si>
  <si>
    <t>porta</t>
  </si>
  <si>
    <t>larghezza-porta</t>
  </si>
  <si>
    <t>bagno</t>
  </si>
  <si>
    <t>Tipo-di-attività</t>
  </si>
  <si>
    <t>formula-Latitudine-</t>
  </si>
  <si>
    <t>formula-Longitudine</t>
  </si>
  <si>
    <t>Altezza-gradino-in-cm</t>
  </si>
  <si>
    <t>Pendenza-rampa</t>
  </si>
  <si>
    <t>Dehor-/-Tavoli-esterni</t>
  </si>
  <si>
    <t>Altezza-gradino-dehor</t>
  </si>
  <si>
    <t>Pendenza-rampa-dehor</t>
  </si>
  <si>
    <t>Tipo-di-rampa</t>
  </si>
  <si>
    <t>CHIAMATA-modalità-per-richiedere-la-rampa-o-l'apertura-della-porta</t>
  </si>
  <si>
    <t>Mappato-il</t>
  </si>
  <si>
    <t>ingresso1</t>
  </si>
  <si>
    <t>ingresso2</t>
  </si>
  <si>
    <t>ingresso3</t>
  </si>
  <si>
    <t>ingresso4</t>
  </si>
  <si>
    <t>ingresso5</t>
  </si>
  <si>
    <t>https://drive.google.com/uc?id=1Rnj8ih7rS34KiQEhlWlLrBc8McjZoLGm</t>
  </si>
  <si>
    <t>https://drive.google.com/uc?id=1AG4E3gZNJyMhCaIbTycXQwabLvEapnPg</t>
  </si>
  <si>
    <t>https://drive.google.com/uc?id=1MDFUgKWm1idVh5eFDHlPzILIu_eoqsPz</t>
  </si>
  <si>
    <t>https://drive.google.com/uc?id=1lurK3RxNXSTedPHMqeqas148WAqMY23w</t>
  </si>
  <si>
    <t>https://drive.google.com/uc?id=1saO0zTalLfFcEz4ryMy7kcNbx5EAsPQ5</t>
  </si>
  <si>
    <t>https://drive.google.com/uc?id=1sv7TI-vaxXSajN4l9DmlHB92O1W5Ozp0</t>
  </si>
  <si>
    <t>https://drive.google.com/uc?id=1qgxRoYfxQfRrmXLjAXeAuCELbh7vXVMr</t>
  </si>
  <si>
    <t>https://drive.google.com/uc?id=1OfhjGnmIqjkkkgRPpgScbA-QysADsg_c</t>
  </si>
  <si>
    <t>https://drive.google.com/uc?id=11Gtom3Dnrt-x8rNjqmyogerYca9uR5v2</t>
  </si>
  <si>
    <t>https://drive.google.com/uc?id=1Zm85_xkTp02esTe2lppi3cI6woZegf66</t>
  </si>
  <si>
    <t>https://drive.google.com/uc?id=1yEnpORPqiMmkL8BVyR-hbQ8Vcpbq5E2r</t>
  </si>
  <si>
    <t>https://drive.google.com/uc?id=1DbUMLxdwr0CtohPQrGBwWHWtB_0yzDEm</t>
  </si>
  <si>
    <t>https://drive.google.com/uc?id=1vVo4-sL0MsQBKg8ZECX6UVgY0isWLvjl</t>
  </si>
  <si>
    <t>https://drive.google.com/uc?id=1ERg9hDH7SbBCr6RVOFjQYwQ_jiXoIWdx</t>
  </si>
  <si>
    <t>https://drive.google.com/uc?id=1pxpevt8XW_5Zt0C6oD8sQsdj837eCXnq</t>
  </si>
  <si>
    <t>https://drive.google.com/uc?id=1gsAckRSc7eWFeJLx97T4SNjCvJ-4Le6f</t>
  </si>
  <si>
    <t>https://drive.google.com/uc?id=1cFRK2nNsetr-Mr1GPRTAdeFdJrVCRStV</t>
  </si>
  <si>
    <t>https://drive.google.com/uc?id=1a9hcVJONY0i4RV-hMzEMFUPNgYG7yVnz</t>
  </si>
  <si>
    <t>https://drive.google.com/uc?id=1b9cJJGTtmPuXeF_qx3iSrO2wNafQbm1O</t>
  </si>
  <si>
    <t>https://drive.google.com/uc?id=19FoQiXnDt8kydLN-E1O3NJ_5bK8V4VwR</t>
  </si>
  <si>
    <t>https://drive.google.com/uc?id=1XlEdZY0kiPdMaBPHFFRkzwuqnQS96Sd_</t>
  </si>
  <si>
    <t>https://drive.google.com/uc?id=1rYJDXrK4cRXEEsNGKT9iehgUpAsT5A-d</t>
  </si>
  <si>
    <t>https://drive.google.com/uc?id=1bUtn7Kw-g5uG31iowQ90qK9a0o_HLK_q</t>
  </si>
  <si>
    <t>https://drive.google.com/uc?id=1SrDO_FOdRmg3-_OQBegy30Prm6BusVll</t>
  </si>
  <si>
    <t>https://drive.google.com/uc?id=10RSZ-2nL0-AEkJFmC3nR0AVzhX3bEsTX</t>
  </si>
  <si>
    <t>https://drive.google.com/uc?id=1U6Bu3RoVMlz7EZ0zlgMYZ_Pyjyb60IlH</t>
  </si>
  <si>
    <t>https://drive.google.com/uc?id=1ynW3nBsJRQ7fHuElsXlCqs5nKSY9Gu-b</t>
  </si>
  <si>
    <t>https://drive.google.com/uc?id=1UVzq_-q4PFLJnCyLu8bIvQLNxAa1hpX_</t>
  </si>
  <si>
    <t>https://drive.google.com/uc?id=1u_st2Q2MvasT66OwCI25INd7fHMdI1Ya</t>
  </si>
  <si>
    <t>https://drive.google.com/uc?id=1tFjqoLfpESo-72wIB8eXYKaQuJY0C9MK</t>
  </si>
  <si>
    <t>https://drive.google.com/uc?id=1AI1amAN_dgu1ZGI07S88DZkON7wcjwcF</t>
  </si>
  <si>
    <t>https://drive.google.com/uc?id=1sdZcLH5f54x1gAJLs3o2v4QYvIc2SQsf</t>
  </si>
  <si>
    <t>https://drive.google.com/uc?id=1pIw57GfyIxsdBtMhGQ52FvIhYOuqB7Zs</t>
  </si>
  <si>
    <t>https://drive.google.com/uc?id=1JCnc4B30-4XyQvpLuvRTBikn9fZqxDl-</t>
  </si>
  <si>
    <t>https://drive.google.com/uc?id=1-EGI_MYklz8II9kTLt3DwepBzVZ2YsA-</t>
  </si>
  <si>
    <t>https://drive.google.com/uc?id=1OLWEUavkBYr02C0Q3yXQh71vGr3JuxbF</t>
  </si>
  <si>
    <t>https://drive.google.com/uc?id=1NlhRNpRGagfthbr4Cy6TkdmhB9YdXAXx</t>
  </si>
  <si>
    <t>https://drive.google.com/uc?id=1z7Ml9FYraj_E4L8BfKad_tjOkDz-5MO5</t>
  </si>
  <si>
    <t>https://drive.google.com/uc?id=1Ro6z4FZOknn41OE1cREf8X0QyX4-VQj8</t>
  </si>
  <si>
    <t>https://drive.google.com/uc?id=1KBLGUj36jokLPltBnBleQTSIoIwJcNJo</t>
  </si>
  <si>
    <t>https://drive.google.com/uc?id=1wEZOIM5QrBCruQBR7BenavDqYtFNfT83</t>
  </si>
  <si>
    <t>https://drive.google.com/uc?id=1zioA4uHodGWlMsJvDAzvyPxlbX7FcSuw</t>
  </si>
  <si>
    <t>https://drive.google.com/uc?id=141LudT5Ahs9z072rHXnpbzdInQpJg90W</t>
  </si>
  <si>
    <t>https://drive.google.com/uc?id=1w2GTmD8kat6b18Nwb7H6kQ3tOIqekQEX</t>
  </si>
  <si>
    <t>https://drive.google.com/uc?id=1MVkp48yrWRDAl3LimNk4w2PLgXINHyZG</t>
  </si>
  <si>
    <t>https://drive.google.com/uc?id=1rrdsJp2jPanTndcjxxxOlDthoeqvf4tB</t>
  </si>
  <si>
    <t>https://drive.google.com/uc?id=19BpVUwXPNxZ44cxppuzZemaT5K2iMlhK</t>
  </si>
  <si>
    <t>https://drive.google.com/uc?id=1RvfXWd96GAL0BwxXGH9epsjv8JCB8myN</t>
  </si>
  <si>
    <t>https://drive.google.com/uc?id=1je83a--tEoTAtnn0DQ7cFkfd9j40TAWj</t>
  </si>
  <si>
    <t>https://drive.google.com/uc?id=1zCbkfGP7wxfrOfVs7-_Aa9wx5ar_fPsT</t>
  </si>
  <si>
    <t>https://drive.google.com/uc?id=1vYjJguG7VnarwaLCpd_DjC784RaplACV</t>
  </si>
  <si>
    <t>https://drive.google.com/uc?id=1YSpLSZeuYBO4rOFRQzWF58IjWvIAQXo8</t>
  </si>
  <si>
    <t>https://drive.google.com/uc?id=1Fr4ofKIEeIm4xy3jfeIYfIJWpiGqJZ1P</t>
  </si>
  <si>
    <t>https://drive.google.com/uc?id=1RCXNonqwc-1EXXWLBng1lvDjftMxH49y</t>
  </si>
  <si>
    <t>https://drive.google.com/uc?id=1e79C-kQ123Y8rfbn2GeB48DuNV-XcYgd</t>
  </si>
  <si>
    <t>https://drive.google.com/uc?id=1QgNkvNRDGYzbCPFePszpqPuT6u9zaxj0</t>
  </si>
  <si>
    <t>https://drive.google.com/uc?id=1uom9fOZx7LOsuXXhpWz6UigchsHI_9gU</t>
  </si>
  <si>
    <t>https://drive.google.com/uc?id=1XNdGnKMF2Iyyy555Jc666wPlnXKPliOQ</t>
  </si>
  <si>
    <t>https://drive.google.com/uc?id=1i0dKlW0ILwRyAAmIHPMX01bYjOsocVBV</t>
  </si>
  <si>
    <t>https://drive.google.com/uc?id=1s8IXRgyRdh6J04BFGmlwTwRJlrIDHyXO</t>
  </si>
  <si>
    <t>https://drive.google.com/uc?id=13x0sp3MCLFp6Y7Ivxv1tWhbDjrnS4KMm</t>
  </si>
  <si>
    <t>https://drive.google.com/uc?id=1P5caeyvjs8oJW7LYHCDdH4vo-QUiAQSJ</t>
  </si>
  <si>
    <t>https://drive.google.com/uc?id=1FXvqFXV35gWGQzOsicY6aMDRvHn07YJm</t>
  </si>
  <si>
    <t>https://drive.google.com/uc?id=1ZRU08Hbs24tuKVtxqxfjpgQ8YCysVxhc</t>
  </si>
  <si>
    <t>https://drive.google.com/uc?id=1018tlqugrOjUNF_tmWwJsb_HBa0-9rjh</t>
  </si>
  <si>
    <t>https://drive.google.com/uc?id=1bBY8CIiaQiu2MF2yyD5GUu8DL87a4zud</t>
  </si>
  <si>
    <t>https://drive.google.com/uc?id=1MmZCSsu4iYGjB_41OFCAYbV2YCW3Xpoo</t>
  </si>
  <si>
    <t>https://drive.google.com/uc?id=10kMa1C0uAv33yeTs5zaOYii4V_IqKCEg</t>
  </si>
  <si>
    <t>https://drive.google.com/uc?id=1l23fYuuAl5ThDDSY1j6c7b7y7jHOQLNF</t>
  </si>
  <si>
    <t>https://drive.google.com/uc?id=1rAxYs21iaVgo89by2SbBP-KB1XVLzJaS</t>
  </si>
  <si>
    <t>https://drive.google.com/uc?id=1y7BjBYtDtawsom6bkJFq4XjNgg6aCE9S</t>
  </si>
  <si>
    <t>https://drive.google.com/uc?id=12KWGD0gd32xXSVSg3ngDGe8UlR2ivdcI</t>
  </si>
  <si>
    <t>https://drive.google.com/uc?id=1goZCoC-oyZSAT8amN9n6jTtIMQmzDDmG</t>
  </si>
  <si>
    <t>https://drive.google.com/uc?id=1J7c9MgQMj9BX7Hc3QF24OSM1Rc-ivqX2</t>
  </si>
  <si>
    <t>https://drive.google.com/uc?id=1pSCwhd-1brXJibJLH5I8lZ9DTKA94NbW</t>
  </si>
  <si>
    <t>https://drive.google.com/uc?id=1cpGQg7NRENq4Pi-O_Ul58_WhRzblAP_V</t>
  </si>
  <si>
    <t>https://drive.google.com/uc?id=1RquO_jvURnkjKpwcdy6rM5uyESLE5sMi</t>
  </si>
  <si>
    <t>https://drive.google.com/uc?id=1PEg20I8oKD-vSGbKpqRqduYKwLmsDvsY</t>
  </si>
  <si>
    <t>https://drive.google.com/uc?id=1QIh8T88oxBDH-wVnwp8dq7xISl4IMtO2</t>
  </si>
  <si>
    <t>https://drive.google.com/uc?id=1afnT6AjF6E2XoaJSEDs0FSP3TlNf4hwU</t>
  </si>
  <si>
    <t>https://drive.google.com/uc?id=13u__ONGcANIn12Q5hhwh5JD-N2MGfjyU</t>
  </si>
  <si>
    <t>https://drive.google.com/uc?id=1IDTHgLkLwFbiWejDn1bAIFyiyyp_6YPb</t>
  </si>
  <si>
    <t>https://drive.google.com/uc?id=1IDO5eo62iOyMTnGJwrfNvp5QD0pxyO8A</t>
  </si>
  <si>
    <t>https://drive.google.com/uc?id=1PgEDBQeCOXoR55J57bHhBwUxQmAYJlvY</t>
  </si>
  <si>
    <t>https://drive.google.com/uc?id=1ogJiv6zJwds0lTQ6JIbDxlpcUakZyi9Z</t>
  </si>
  <si>
    <t>https://drive.google.com/uc?id=1b47-jjU51qf1d_3ShM7kOC2g_rapVQbv</t>
  </si>
  <si>
    <t>https://drive.google.com/uc?id=131wTNzedz_LcfeB_W1VFbJFS30jOlajM</t>
  </si>
  <si>
    <t>https://drive.google.com/uc?id=1gas2sjmW9kSa21vt-lg0kyyd0JItLBCW</t>
  </si>
  <si>
    <t>https://drive.google.com/uc?id=1NSCRZTLPWnkzXgny6tZWtp_lKf2F_jl3</t>
  </si>
  <si>
    <t>https://drive.google.com/uc?id=1uqIzFtg4KOt1Qju8KXOOy6DWlhpbbFZ-</t>
  </si>
  <si>
    <t>https://drive.google.com/uc?id=1A02eQ-c5QCcjqo3nKHN8nZH61wUx-P64</t>
  </si>
  <si>
    <t>https://drive.google.com/uc?id=1EsxYDq-dfT1q6Go_6L1jQJ1tKP0VRF-R</t>
  </si>
  <si>
    <t>https://drive.google.com/uc?id=1uosrlLHnlh64X_l6oERT2IcQpKmwKDZn</t>
  </si>
  <si>
    <t>https://drive.google.com/uc?id=1UqudAfyzwjU1N1G5BOVc280Mz23kBTuM</t>
  </si>
  <si>
    <t>https://drive.google.com/uc?id=1GQp_zTII7_hVgpBZzajRJJBx4V7Cks5g</t>
  </si>
  <si>
    <t>https://drive.google.com/uc?id=1nNGmDRmImsN85CcyWU7S-yv4bFGV81Dc</t>
  </si>
  <si>
    <t>https://drive.google.com/uc?id=1PQO7LIMCJA5CmuD_9vmcypGslczB0vfV</t>
  </si>
  <si>
    <t>https://drive.google.com/uc?id=1o-BworqtHujjrDL9MznqHfl0FSxW5ttr</t>
  </si>
  <si>
    <t>https://drive.google.com/uc?id=1sL2ztAIsn4ynaN9Xljpd-LdTPqp9foUY</t>
  </si>
  <si>
    <t>https://drive.google.com/uc?id=1Rj44tSrVHh47ifarwji3qFoNPUjvBODR</t>
  </si>
  <si>
    <t>https://drive.google.com/uc?id=1cxZL2MRi5j1efqPp0NgVYxiKomonozPt</t>
  </si>
  <si>
    <t>https://drive.google.com/uc?id=1gRbi0sLRCGvGJGnRp11qyUZ8UEmJOpwZ</t>
  </si>
  <si>
    <t>https://drive.google.com/uc?id=13mhJjr0W1i4dbFqplfk1AxT3eO4EyK7o</t>
  </si>
  <si>
    <t>https://drive.google.com/uc?id=1V26H9T3ZoIFWw_hBZZxbgV7uaxGSfFI3</t>
  </si>
  <si>
    <t>https://drive.google.com/uc?id=1V8NGwVVYmXRswC3ReXEAG060it3Ycoiz</t>
  </si>
  <si>
    <t>https://drive.google.com/uc?id=1p6o40L1KJ-AKnUHIkVqQhLQcFCN_a8Q6</t>
  </si>
  <si>
    <t>https://drive.google.com/uc?id=1ZkN4g7tmdMCalcbBiG_6bu4M1ZUoY_7t</t>
  </si>
  <si>
    <t>https://drive.google.com/uc?id=1XcNOUSQb9RkfwCCIhCxZMGOh8hJVm0hB</t>
  </si>
  <si>
    <t>https://drive.google.com/uc?id=1ZsVXitAWDLzzWeZV284BD8MYxo1n_Jg6</t>
  </si>
  <si>
    <t>https://drive.google.com/uc?id=1zHVry1FrETn-J8a2VDp4eSJ_GgWHKqu_</t>
  </si>
  <si>
    <t>https://drive.google.com/uc?id=1LWseXzavfrKO4JMty8gi_ccS-4taYvVg</t>
  </si>
  <si>
    <t>https://drive.google.com/uc?id=1m7OhjvutAn0QHa_kA22cv8n9ITxejq4a</t>
  </si>
  <si>
    <t>https://drive.google.com/uc?id=1WFnQsjZ7nm-JBpiXEG8duhK9oD80acqI</t>
  </si>
  <si>
    <t>https://drive.google.com/uc?id=10R9gRawSAzTNUI5TyZp53j1kVcBm_BQp</t>
  </si>
  <si>
    <t>https://drive.google.com/uc?id=1BcbdPqaQgym3-arb1XEgepmsbzLGxgWx</t>
  </si>
  <si>
    <t>https://drive.google.com/uc?id=1c2ggwtog5R8H0lFbgI09oPbSJvhGKa6t</t>
  </si>
  <si>
    <t>https://drive.google.com/uc?id=1dKh26p6o-bfIxnZVU5Gubhw-9xnzx2tS</t>
  </si>
  <si>
    <t>https://drive.google.com/uc?id=1v893kkA3bRSYkmaMENiK4FRLaOcV6OAJ</t>
  </si>
  <si>
    <t>https://drive.google.com/uc?id=14R5Y4aqTXv_ZLj51cfguAf49kwInUozx</t>
  </si>
  <si>
    <t>https://drive.google.com/uc?id=1L-YfoU3OBK1OWnCTx19lmfriIZR1_B2q</t>
  </si>
  <si>
    <t>https://drive.google.com/uc?id=1eM0kj_Ntw5FWYW8hKEGIw2vdI76epa6r</t>
  </si>
  <si>
    <t>https://drive.google.com/uc?id=1iMVGco-YYCR8B_qugKyFVVfu4kvcVLHY</t>
  </si>
  <si>
    <t>https://drive.google.com/uc?id=1L-vWAJ48c_h7broPimC1xggEPuDW0-JX</t>
  </si>
  <si>
    <t>https://drive.google.com/uc?id=1hj0CFqg1CI7LfQuT949z_M0CLZjHCvII</t>
  </si>
  <si>
    <t>https://drive.google.com/uc?id=1k3_QJu1jSNmpH0SrcgGe338-2KBTY4mh</t>
  </si>
  <si>
    <t>https://drive.google.com/uc?id=1UsyOofgp5_8VUU5zO5TFbNlUW88lr-m0</t>
  </si>
  <si>
    <t>https://drive.google.com/uc?id=1GngDC0PF6NQPqv2lUy5zoG1_iBYtFzcP</t>
  </si>
  <si>
    <t>https://drive.google.com/uc?id=1L42g4xvZGs0kbLmVHDvwj-88xuPz3BY2</t>
  </si>
  <si>
    <t>https://drive.google.com/uc?id=1qu1za3YzGe0Z9CoaQxclvrBIUQy5Lek6</t>
  </si>
  <si>
    <t>https://drive.google.com/uc?id=13ZLtZEndw8kDz6J95WiTvVSP-v-s0l6t</t>
  </si>
  <si>
    <t>https://drive.google.com/uc?id=1jMVBIkQ6OQ6XjCPwxh_H_CGhbRrKTGa4</t>
  </si>
  <si>
    <t>https://drive.google.com/uc?id=19I8xgg_4_dewmIne3GBb5FLfE-lmCwu3</t>
  </si>
  <si>
    <t>https://drive.google.com/uc?id=1OEiliiGEcdMtiK8Npt-sLuF1ioHxtZYo</t>
  </si>
  <si>
    <t>https://drive.google.com/uc?id=1if00Lihmi4CHHC8T2yE2eBKNoCjFoFMX</t>
  </si>
  <si>
    <t>https://drive.google.com/uc?id=133xCp82Z_vBPWofkPIdUdNOwGzM0r4j8</t>
  </si>
  <si>
    <t>https://drive.google.com/uc?id=1_Rq5Yd_txxeU-qvo0yrfCA0YkPVW2F78</t>
  </si>
  <si>
    <t>https://drive.google.com/uc?id=1d-FEvf6ZfQnk-RWeduayJEYYdI-09RRl</t>
  </si>
  <si>
    <t>https://drive.google.com/uc?id=1SwxV45rMcpEnaBtN3Mb85yWKEWqbFLvV</t>
  </si>
  <si>
    <t>https://drive.google.com/uc?id=1LscqBRX36_ZqMmkRinP5cRgsXzt4E4tF</t>
  </si>
  <si>
    <t>https://drive.google.com/uc?id=1pR0RbObIvvg0o1WfKPiEaXzopy5NInW6</t>
  </si>
  <si>
    <t>https://drive.google.com/uc?id=1VzKWBwWTN9FWlxuFg9txNsFkOMY00-ua</t>
  </si>
  <si>
    <t>https://drive.google.com/uc?id=1sITIR7seRP7ZiY80b3hhZIubjktUD8Zj</t>
  </si>
  <si>
    <t>https://drive.google.com/uc?id=1oJv1o78PGyVGA8FGdb8jRH8HhcHeDrDB</t>
  </si>
  <si>
    <t>https://drive.google.com/uc?id=1TB6dIFATuL6bgkfzRYgleRNRJGJvQdTk</t>
  </si>
  <si>
    <t>https://drive.google.com/uc?id=19KkfmyBSc4hNxklUXV5-w5ojds9K1RF6</t>
  </si>
  <si>
    <t>https://drive.google.com/uc?id=1CfVu7RVWVkJZQHC0d5EnidiI3vyMJ6du</t>
  </si>
  <si>
    <t>https://drive.google.com/uc?id=1p1J08PIyYOP0-kjzDByxgeVN6hc3aXwR</t>
  </si>
  <si>
    <t>https://drive.google.com/uc?id=11cHAtLdeYLo9sIgxGOJ0RM-v-gQ66Nz3</t>
  </si>
  <si>
    <t>https://drive.google.com/uc?id=1DLM0ydsPBZ0djx_SODR-nRx_n1St-Zm_</t>
  </si>
  <si>
    <t>https://drive.google.com/uc?id=1MMoVFKnV0H23mwy3GVWi0K-GtxOxQNqJ</t>
  </si>
  <si>
    <t>https://drive.google.com/uc?id=1SUw5MbqmR0vTTEFWbASdtR2GuaWLoop6</t>
  </si>
  <si>
    <t>https://drive.google.com/uc?id=1Gi53fU3jmYOaYjWpFcwHQ_E7EXZqDFdd</t>
  </si>
  <si>
    <t>https://drive.google.com/uc?id=1eMkGvU2N84hHobvvGBS9Rxi3v4pmZhlM</t>
  </si>
  <si>
    <t>https://drive.google.com/uc?id=11THxa8sVAqvKRXfmdrPOs-N7-qdIumof</t>
  </si>
  <si>
    <t>https://drive.google.com/uc?id=1SojJ7NkxkeUX2-g5bHGWd_fbkcAqQSIw</t>
  </si>
  <si>
    <t>https://drive.google.com/uc?id=1R0zPVA-awaNavwJYMUxMyeU5VA2bCPjt</t>
  </si>
  <si>
    <t>bagno-nogradini</t>
  </si>
  <si>
    <t>bagno-wc45</t>
  </si>
  <si>
    <t>bagno-porta75</t>
  </si>
  <si>
    <t>bagno-lato80</t>
  </si>
  <si>
    <t>bagno-fronte80</t>
  </si>
  <si>
    <t>bagno-maniglioni</t>
  </si>
  <si>
    <t>fotobagno1</t>
  </si>
  <si>
    <t>fotobagno2</t>
  </si>
  <si>
    <t>fotodehor1</t>
  </si>
  <si>
    <t>Caf</t>
  </si>
  <si>
    <t>Chiesa</t>
  </si>
  <si>
    <t>Sede di partito</t>
  </si>
  <si>
    <t>indirizzo</t>
  </si>
  <si>
    <t>formula-indirizzo</t>
  </si>
  <si>
    <t>disclaimer</t>
  </si>
  <si>
    <t>Al risanamento</t>
  </si>
  <si>
    <t>Nessuna, Ce n'è una ma non funziona</t>
  </si>
  <si>
    <t>6,80%</t>
  </si>
  <si>
    <t>22,37%</t>
  </si>
  <si>
    <t>21,57%</t>
  </si>
  <si>
    <t>4,29%</t>
  </si>
  <si>
    <t>29,41%</t>
  </si>
  <si>
    <t>10,91%</t>
  </si>
  <si>
    <t>2,22%</t>
  </si>
  <si>
    <t>16,67%</t>
  </si>
  <si>
    <t>13,33%</t>
  </si>
  <si>
    <t>15,79%</t>
  </si>
  <si>
    <t>5,59%</t>
  </si>
  <si>
    <t>10,88%</t>
  </si>
  <si>
    <t>51,72%</t>
  </si>
  <si>
    <t>12%</t>
  </si>
  <si>
    <t>8%</t>
  </si>
  <si>
    <t>25%</t>
  </si>
  <si>
    <t>34%</t>
  </si>
  <si>
    <t>40%</t>
  </si>
  <si>
    <t>70%</t>
  </si>
  <si>
    <t>5,00%</t>
  </si>
  <si>
    <t>17/09/2022</t>
  </si>
  <si>
    <t>20/09/2022</t>
  </si>
  <si>
    <t>21/09/2022</t>
  </si>
  <si>
    <t>22/09/2022</t>
  </si>
  <si>
    <t>27/09/2022</t>
  </si>
  <si>
    <t>28/09/2022</t>
  </si>
  <si>
    <t>08/11/2022</t>
  </si>
  <si>
    <t>09/11/2022</t>
  </si>
  <si>
    <t>23/11/2022</t>
  </si>
  <si>
    <t>25/11/2022</t>
  </si>
  <si>
    <t>28/11/2022</t>
  </si>
  <si>
    <t>01/12/2022</t>
  </si>
  <si>
    <t>Accesso senza gradino - spazi e sanitari "a norma"</t>
  </si>
  <si>
    <t>Accesso senza gradino - bagno parzialmente accessibile o info mancanti</t>
  </si>
  <si>
    <t>Accesso CON gradino - spazi e sanitari "a norma"</t>
  </si>
  <si>
    <t>Accesso CON gradino - bagno parzialmente accessibile o info mancanti</t>
  </si>
  <si>
    <t>Ingresso</t>
  </si>
  <si>
    <t>Accessibile</t>
  </si>
  <si>
    <t>Accesso con problemi</t>
  </si>
  <si>
    <t>Con gradino/i</t>
  </si>
  <si>
    <t>ingresso1-loc</t>
  </si>
  <si>
    <t>1C80Yrsel2kcCYX6L3LHk6u8hRWFwFeEZ</t>
  </si>
  <si>
    <t>1h44ECm4EUv5YqeZgTnl3GiPzhkHUDuCE</t>
  </si>
  <si>
    <t>1DIKe0bQtHOU2VlYquKpTwMILvPrFp5XN</t>
  </si>
  <si>
    <t>1um1A6JQ-yjru93dhf74o1DmYvubG1Anu</t>
  </si>
  <si>
    <t>1G01FMg6RJQyCC8tSqHFi2kFsxOy-XQsf</t>
  </si>
  <si>
    <t>1SgsP0T0vGA-q0I1dtTYll3AQdri_0D0F</t>
  </si>
  <si>
    <t>1HApaqS63pyeOESqduND9Ij--B8hmzUo1</t>
  </si>
  <si>
    <t>1XDpZLUIB-CGN7nPMOGnX8TTDeirOaA-x</t>
  </si>
  <si>
    <t>1Rg4wIjt8i50nUD0fLRJsumrHXoOfm1S3</t>
  </si>
  <si>
    <t>1osRnp-OPF3SO5WzJ-89RD-SAhM-Ufje5</t>
  </si>
  <si>
    <t>1KGrggbmiL7AtE2nNoeTpNcMfmKcBzvPR</t>
  </si>
  <si>
    <t>1vtC3tX9bwxBYfyxzr0FM1hN7V2Gj6lel</t>
  </si>
  <si>
    <t>1AYZRBRhBGegHMDMDIU4acbYz2uYmXvgs</t>
  </si>
  <si>
    <t>1iuwJHpwAz9ZI40AAqUGlclrjMiozNMGc</t>
  </si>
  <si>
    <t>1MdipSMvs3A0Tn2UTh5Fs9rFwl_zAdS_W</t>
  </si>
  <si>
    <t>1-AudaUIXViDdiJkqyRq-TT04yH6BKqwe</t>
  </si>
  <si>
    <t>1SewbbPCuwY9EuZRfp_OF8YBNe4UQlWsn</t>
  </si>
  <si>
    <t>13Q9BpJelHNC5leG4A4M2ImqPHTbz6mu1</t>
  </si>
  <si>
    <t>1q6m3QjTSZ80mpTcCWS0uksb5qZ71n-kC</t>
  </si>
  <si>
    <t>19zuNfH9NxuXTx-ra_vdwzPskWU4la_Jl</t>
  </si>
  <si>
    <t>1wkOthM_YDZZqOAssC1m4mGoIhqqSvf1N</t>
  </si>
  <si>
    <t>11Q5ycxAWCbrxzCL7_s-Hwy_2qPUmwyjW</t>
  </si>
  <si>
    <t>1kQgh7NHEpktq-hlzYXusLOUH9l7SJzZi</t>
  </si>
  <si>
    <t>11GX35CaS6gk15jLJj2qrWmdqdfQiX19Y</t>
  </si>
  <si>
    <t>1TC3wZrxvl5E0szMIIJlJpKD_R3hx8pfG</t>
  </si>
  <si>
    <t>1Hu3aorhFQNl2uAq1IIvxBlD-eMGqAnOO</t>
  </si>
  <si>
    <t>106TXa40Wv492bTU0zQqgy9acDj-ftRIM</t>
  </si>
  <si>
    <t>12cwPdCymP17l7EhRq9T1c3i8G1PAvB8d</t>
  </si>
  <si>
    <t>1RPzTehfv_dqRUOM35Waowsc4bjZjMKys</t>
  </si>
  <si>
    <t>1CFkBVaJolCITB-iWvx0lq57GBQgItsXU</t>
  </si>
  <si>
    <t>1-fKTP6W7nh7dk8P4jFfUFUn5QXpMyMIF</t>
  </si>
  <si>
    <t>1OIPeGo3t1_fI8VlMcYP2h81Y__v2lFG9</t>
  </si>
  <si>
    <t>1PtVLBmhnuxMc41RwO2wUNXLUSop_3ZqU</t>
  </si>
  <si>
    <t>1vvErCbixr14nR6_0rRhqlviYpLvFiXSg</t>
  </si>
  <si>
    <t>18GGN-PJlywjphKOmzJg5uO4N3r1RMO-_</t>
  </si>
  <si>
    <t>1CUlYH5OuKg9pKZpc3CzA5FEsdnAnJCNy</t>
  </si>
  <si>
    <t>1LiCga6naWrney-kRhoscytON-7brTXWs</t>
  </si>
  <si>
    <t>1oLZjpAHV5g3w-t3Jn_qR6dIWQS_CJ_Cz</t>
  </si>
  <si>
    <t>1QX8Kng67N2EKC3D-rYk--oiv7Wf520BD</t>
  </si>
  <si>
    <t>1zHvsNI59rdkWYhkyWsHGyQpEdut-Ozoe</t>
  </si>
  <si>
    <t>1DqClpsNWl29LT8XQ6BO3kYhsVvq8KBQo</t>
  </si>
  <si>
    <t>1CJ1UIbvHQ00K1T11uL0zU964zZVYfufy</t>
  </si>
  <si>
    <t>1dVQn9_AFTOleC2zb-9Iy_EpYBsPDeMdE</t>
  </si>
  <si>
    <t>1GQW1NOCOpZ4K7bC_gQ8co9EIgNvgorEQ</t>
  </si>
  <si>
    <t>1fWuZ7j2Ag_lhVD_EmnWRysOo2h-O8bTD</t>
  </si>
  <si>
    <t>1SLD5zL1Ht-EgpxggYiEM1Tl7UbuDv-3m</t>
  </si>
  <si>
    <t>1qVEMNdLdUncWLTnbu18595_UbR1n6N_L</t>
  </si>
  <si>
    <t>1sdcIWmhlatbLf-04R-QAoEd3c-C_isOa</t>
  </si>
  <si>
    <t>1UhblW9OTNg2UUdOXR-Wg0-TGOKMhUp88</t>
  </si>
  <si>
    <t>1mt_Rr-FnmP6hEJIuxDaRAV2UEFKou3yN</t>
  </si>
  <si>
    <t>15kgyfX7KG9X4tc16BntEd2IBOynNvweY</t>
  </si>
  <si>
    <t>1Q220cxrGVUdu3MIF3eB8myYFfTG1NUyI</t>
  </si>
  <si>
    <t>1dR9ldg-EU0TVA3tb8hrGAAdFYuOMf7dO</t>
  </si>
  <si>
    <t>1OGskH_XTL9xeX-NMsArSxP3wGSplPhhl</t>
  </si>
  <si>
    <t>16V5qwNn8CfKZZ38ekEDXKwcL0wCYNrlA</t>
  </si>
  <si>
    <t>1SNAql_MP1U30MStBRIGgltSL6fxgyxl7</t>
  </si>
  <si>
    <t>1WI3lqvazcKS7UpFWVmOmSDX_R95qDXpR</t>
  </si>
  <si>
    <t>1RCHLgnpVqjhXlqEpjQNS72zi-hq80TOX</t>
  </si>
  <si>
    <t>1wFhlQRPzmaBUqWNcSoOBPa8w3Wn06ZcK</t>
  </si>
  <si>
    <t>1BPp0t0FAO-wVM_nlDi3DryRspiAXj-rT</t>
  </si>
  <si>
    <t>1VNqVTKoDj_I9HvD6sepbxeLu4QikR0n0</t>
  </si>
  <si>
    <t>1yFDrhEvK6xZac0FSJy4Rx3xc84r57UPT</t>
  </si>
  <si>
    <t>1DSXKKZiiRCPFSWSVuvwfJRJGbEtk3FvG</t>
  </si>
  <si>
    <t>13kvS1FyCCjKfOnPPZW4TOLk16gP_Xipo</t>
  </si>
  <si>
    <t>1R75weIMie4SDV7c72CidrepgEhPGkCE3</t>
  </si>
  <si>
    <t>1-SGjeQl47sywZqitUtcKw2ZuToA0bWIC</t>
  </si>
  <si>
    <t>1V7u-ak2djRUYnmWJegmbSCoGi3FyKFdB</t>
  </si>
  <si>
    <t>1lXIn7rMdT_7XOIkwWiQl3QpRuKC9GrC0</t>
  </si>
  <si>
    <t>1W9k76M_0hkdJv2UakWalJquHXCG2zq9O</t>
  </si>
  <si>
    <t>1eRcrowLYPLE8tMjrZHHLx5Nyr01sdDzC</t>
  </si>
  <si>
    <t>1lw3ezSxJY4pSebxDaHX2_sTVPV19eowm</t>
  </si>
  <si>
    <t>1kxIohqSts75KD6YjQ0-kgPknLAIxfNp8</t>
  </si>
  <si>
    <t>1ClFkAyFha6PGFrEyX7NNUI8l6Nr3yKST</t>
  </si>
  <si>
    <t>1ozNoZO4wJ0jmT46rDrfzIYWqU5uX_2cK</t>
  </si>
  <si>
    <t>1X0NuOs5Uiob1E21pWukGSSddWAPDUf-G</t>
  </si>
  <si>
    <t>1ZDzXACgmog_odTXtuW9vGyAMXuF6fBtj</t>
  </si>
  <si>
    <t>1Rnj8ih7rS34KiQEhlWlLrBc8McjZoLGm</t>
  </si>
  <si>
    <t>1AG4E3gZNJyMhCaIbTycXQwabLvEapnPg</t>
  </si>
  <si>
    <t>1MDFUgKWm1idVh5eFDHlPzILIu_eoqsPz</t>
  </si>
  <si>
    <t>1lurK3RxNXSTedPHMqeqas148WAqMY23w</t>
  </si>
  <si>
    <t>1saO0zTalLfFcEz4ryMy7kcNbx5EAsPQ5</t>
  </si>
  <si>
    <t>1sv7TI-vaxXSajN4l9DmlHB92O1W5Ozp0</t>
  </si>
  <si>
    <t>1qgxRoYfxQfRrmXLjAXeAuCELbh7vXVMr</t>
  </si>
  <si>
    <t>1OfhjGnmIqjkkkgRPpgScbA-QysADsg_c</t>
  </si>
  <si>
    <t>11Gtom3Dnrt-x8rNjqmyogerYca9uR5v2</t>
  </si>
  <si>
    <t>1Zm85_xkTp02esTe2lppi3cI6woZegf66</t>
  </si>
  <si>
    <t>1yEnpORPqiMmkL8BVyR-hbQ8Vcpbq5E2r</t>
  </si>
  <si>
    <t>1DbUMLxdwr0CtohPQrGBwWHWtB_0yzDEm</t>
  </si>
  <si>
    <t>1vVo4-sL0MsQBKg8ZECX6UVgY0isWLvjl</t>
  </si>
  <si>
    <t>1ERg9hDH7SbBCr6RVOFjQYwQ_jiXoIWdx</t>
  </si>
  <si>
    <t>1pxpevt8XW_5Zt0C6oD8sQsdj837eCXnq</t>
  </si>
  <si>
    <t>1gsAckRSc7eWFeJLx97T4SNjCvJ-4Le6f</t>
  </si>
  <si>
    <t>1cFRK2nNsetr-Mr1GPRTAdeFdJrVCRStV</t>
  </si>
  <si>
    <t>1a9hcVJONY0i4RV-hMzEMFUPNgYG7yVnz</t>
  </si>
  <si>
    <t>1b9cJJGTtmPuXeF_qx3iSrO2wNafQbm1O</t>
  </si>
  <si>
    <t>19FoQiXnDt8kydLN-E1O3NJ_5bK8V4VwR</t>
  </si>
  <si>
    <t>1XlEdZY0kiPdMaBPHFFRkzwuqnQS96Sd_</t>
  </si>
  <si>
    <t>1rYJDXrK4cRXEEsNGKT9iehgUpAsT5A-d</t>
  </si>
  <si>
    <t>1bUtn7Kw-g5uG31iowQ90qK9a0o_HLK_q</t>
  </si>
  <si>
    <t>1SrDO_FOdRmg3-_OQBegy30Prm6BusVll</t>
  </si>
  <si>
    <t>10RSZ-2nL0-AEkJFmC3nR0AVzhX3bEsTX</t>
  </si>
  <si>
    <t>1U6Bu3RoVMlz7EZ0zlgMYZ_Pyjyb60IlH</t>
  </si>
  <si>
    <t>1ynW3nBsJRQ7fHuElsXlCqs5nKSY9Gu-b</t>
  </si>
  <si>
    <t>1UVzq_-q4PFLJnCyLu8bIvQLNxAa1hpX_</t>
  </si>
  <si>
    <t>1u_st2Q2MvasT66OwCI25INd7fHMdI1Ya</t>
  </si>
  <si>
    <t>1tFjqoLfpESo-72wIB8eXYKaQuJY0C9MK</t>
  </si>
  <si>
    <t>1AI1amAN_dgu1ZGI07S88DZkON7wcjwcF</t>
  </si>
  <si>
    <t>1sdZcLH5f54x1gAJLs3o2v4QYvIc2SQsf</t>
  </si>
  <si>
    <t>1pIw57GfyIxsdBtMhGQ52FvIhYOuqB7Zs</t>
  </si>
  <si>
    <t>1JCnc4B30-4XyQvpLuvRTBikn9fZqxDl-</t>
  </si>
  <si>
    <t>1-EGI_MYklz8II9kTLt3DwepBzVZ2YsA-</t>
  </si>
  <si>
    <t>1OLWEUavkBYr02C0Q3yXQh71vGr3JuxbF</t>
  </si>
  <si>
    <t>1NlhRNpRGagfthbr4Cy6TkdmhB9YdXAXx</t>
  </si>
  <si>
    <t>1z7Ml9FYraj_E4L8BfKad_tjOkDz-5MO5</t>
  </si>
  <si>
    <t>1Ro6z4FZOknn41OE1cREf8X0QyX4-VQj8</t>
  </si>
  <si>
    <t>1KBLGUj36jokLPltBnBleQTSIoIwJcNJo</t>
  </si>
  <si>
    <t>1wEZOIM5QrBCruQBR7BenavDqYtFNfT83</t>
  </si>
  <si>
    <t>1zioA4uHodGWlMsJvDAzvyPxlbX7FcSuw</t>
  </si>
  <si>
    <t>141LudT5Ahs9z072rHXnpbzdInQpJg90W</t>
  </si>
  <si>
    <t>1w2GTmD8kat6b18Nwb7H6kQ3tOIqekQEX</t>
  </si>
  <si>
    <t>1MVkp48yrWRDAl3LimNk4w2PLgXINHyZG</t>
  </si>
  <si>
    <t>1rrdsJp2jPanTndcjxxxOlDthoeqvf4tB</t>
  </si>
  <si>
    <t>19BpVUwXPNxZ44cxppuzZemaT5K2iMlhK</t>
  </si>
  <si>
    <t>1RvfXWd96GAL0BwxXGH9epsjv8JCB8myN</t>
  </si>
  <si>
    <t>1je83a--tEoTAtnn0DQ7cFkfd9j40TAWj</t>
  </si>
  <si>
    <t>1zCbkfGP7wxfrOfVs7-_Aa9wx5ar_fPsT</t>
  </si>
  <si>
    <t>1vYjJguG7VnarwaLCpd_DjC784RaplACV</t>
  </si>
  <si>
    <t>1YSpLSZeuYBO4rOFRQzWF58IjWvIAQXo8</t>
  </si>
  <si>
    <t>1Fr4ofKIEeIm4xy3jfeIYfIJWpiGqJZ1P</t>
  </si>
  <si>
    <t>1RCXNonqwc-1EXXWLBng1lvDjftMxH49y</t>
  </si>
  <si>
    <t>1e79C-kQ123Y8rfbn2GeB48DuNV-XcYgd</t>
  </si>
  <si>
    <t>1QgNkvNRDGYzbCPFePszpqPuT6u9zaxj0</t>
  </si>
  <si>
    <t>1uom9fOZx7LOsuXXhpWz6UigchsHI_9gU</t>
  </si>
  <si>
    <t>1XNdGnKMF2Iyyy555Jc666wPlnXKPliOQ</t>
  </si>
  <si>
    <t>1i0dKlW0ILwRyAAmIHPMX01bYjOsocVBV</t>
  </si>
  <si>
    <t>1s8IXRgyRdh6J04BFGmlwTwRJlrIDHyXO</t>
  </si>
  <si>
    <t>13x0sp3MCLFp6Y7Ivxv1tWhbDjrnS4KMm</t>
  </si>
  <si>
    <t>1P5caeyvjs8oJW7LYHCDdH4vo-QUiAQSJ</t>
  </si>
  <si>
    <t>1FXvqFXV35gWGQzOsicY6aMDRvHn07YJm</t>
  </si>
  <si>
    <t>1ZRU08Hbs24tuKVtxqxfjpgQ8YCysVxhc</t>
  </si>
  <si>
    <t>1018tlqugrOjUNF_tmWwJsb_HBa0-9rjh</t>
  </si>
  <si>
    <t>1bBY8CIiaQiu2MF2yyD5GUu8DL87a4zud</t>
  </si>
  <si>
    <t>1MmZCSsu4iYGjB_41OFCAYbV2YCW3Xpoo</t>
  </si>
  <si>
    <t>10kMa1C0uAv33yeTs5zaOYii4V_IqKCEg</t>
  </si>
  <si>
    <t>1l23fYuuAl5ThDDSY1j6c7b7y7jHOQLNF</t>
  </si>
  <si>
    <t>1rAxYs21iaVgo89by2SbBP-KB1XVLzJaS</t>
  </si>
  <si>
    <t>1y7BjBYtDtawsom6bkJFq4XjNgg6aCE9S</t>
  </si>
  <si>
    <t>12KWGD0gd32xXSVSg3ngDGe8UlR2ivdcI</t>
  </si>
  <si>
    <t>1goZCoC-oyZSAT8amN9n6jTtIMQmzDDmG</t>
  </si>
  <si>
    <t>1J7c9MgQMj9BX7Hc3QF24OSM1Rc-ivqX2</t>
  </si>
  <si>
    <t>1pSCwhd-1brXJibJLH5I8lZ9DTKA94NbW</t>
  </si>
  <si>
    <t>1cpGQg7NRENq4Pi-O_Ul58_WhRzblAP_V</t>
  </si>
  <si>
    <t>1RquO_jvURnkjKpwcdy6rM5uyESLE5sMi</t>
  </si>
  <si>
    <t>1PEg20I8oKD-vSGbKpqRqduYKwLmsDvsY</t>
  </si>
  <si>
    <t>1QIh8T88oxBDH-wVnwp8dq7xISl4IMtO2</t>
  </si>
  <si>
    <t>1afnT6AjF6E2XoaJSEDs0FSP3TlNf4hwU</t>
  </si>
  <si>
    <t>13u__ONGcANIn12Q5hhwh5JD-N2MGfjyU</t>
  </si>
  <si>
    <t>1IDTHgLkLwFbiWejDn1bAIFyiyyp_6YPb</t>
  </si>
  <si>
    <t>1IDO5eo62iOyMTnGJwrfNvp5QD0pxyO8A</t>
  </si>
  <si>
    <t>1PgEDBQeCOXoR55J57bHhBwUxQmAYJlvY</t>
  </si>
  <si>
    <t>1ogJiv6zJwds0lTQ6JIbDxlpcUakZyi9Z</t>
  </si>
  <si>
    <t>1b47-jjU51qf1d_3ShM7kOC2g_rapVQbv</t>
  </si>
  <si>
    <t>131wTNzedz_LcfeB_W1VFbJFS30jOlajM</t>
  </si>
  <si>
    <t>1gas2sjmW9kSa21vt-lg0kyyd0JItLBCW</t>
  </si>
  <si>
    <t>1NSCRZTLPWnkzXgny6tZWtp_lKf2F_jl3</t>
  </si>
  <si>
    <t>1uqIzFtg4KOt1Qju8KXOOy6DWlhpbbFZ-</t>
  </si>
  <si>
    <t>1A02eQ-c5QCcjqo3nKHN8nZH61wUx-P64</t>
  </si>
  <si>
    <t>1EsxYDq-dfT1q6Go_6L1jQJ1tKP0VRF-R</t>
  </si>
  <si>
    <t>1uosrlLHnlh64X_l6oERT2IcQpKmwKDZn</t>
  </si>
  <si>
    <t>1UqudAfyzwjU1N1G5BOVc280Mz23kBTuM</t>
  </si>
  <si>
    <t>1GQp_zTII7_hVgpBZzajRJJBx4V7Cks5g</t>
  </si>
  <si>
    <t>1nNGmDRmImsN85CcyWU7S-yv4bFGV81Dc</t>
  </si>
  <si>
    <t>1PQO7LIMCJA5CmuD_9vmcypGslczB0vfV</t>
  </si>
  <si>
    <t>1o-BworqtHujjrDL9MznqHfl0FSxW5ttr</t>
  </si>
  <si>
    <t>1sL2ztAIsn4ynaN9Xljpd-LdTPqp9foUY</t>
  </si>
  <si>
    <t>1Rj44tSrVHh47ifarwji3qFoNPUjvBODR</t>
  </si>
  <si>
    <t>1cxZL2MRi5j1efqPp0NgVYxiKomonozPt</t>
  </si>
  <si>
    <t>1gRbi0sLRCGvGJGnRp11qyUZ8UEmJOpwZ</t>
  </si>
  <si>
    <t>13mhJjr0W1i4dbFqplfk1AxT3eO4EyK7o</t>
  </si>
  <si>
    <t>1V26H9T3ZoIFWw_hBZZxbgV7uaxGSfFI3</t>
  </si>
  <si>
    <t>1V8NGwVVYmXRswC3ReXEAG060it3Ycoiz</t>
  </si>
  <si>
    <t>1p6o40L1KJ-AKnUHIkVqQhLQcFCN_a8Q6</t>
  </si>
  <si>
    <t>1ZkN4g7tmdMCalcbBiG_6bu4M1ZUoY_7t</t>
  </si>
  <si>
    <t>1XcNOUSQb9RkfwCCIhCxZMGOh8hJVm0hB</t>
  </si>
  <si>
    <t>1ZsVXitAWDLzzWeZV284BD8MYxo1n_Jg6</t>
  </si>
  <si>
    <t>1zHVry1FrETn-J8a2VDp4eSJ_GgWHKqu_</t>
  </si>
  <si>
    <t>1F5BsgM07nFVzmo56RKXLMBdrulBONrgD</t>
  </si>
  <si>
    <t>1LWseXzavfrKO4JMty8gi_ccS-4taYvVg</t>
  </si>
  <si>
    <t>1m7OhjvutAn0QHa_kA22cv8n9ITxejq4a</t>
  </si>
  <si>
    <t>1WFnQsjZ7nm-JBpiXEG8duhK9oD80acqI</t>
  </si>
  <si>
    <t>10R9gRawSAzTNUI5TyZp53j1kVcBm_BQp</t>
  </si>
  <si>
    <t>1BcbdPqaQgym3-arb1XEgepmsbzLGxgWx</t>
  </si>
  <si>
    <t>1c2ggwtog5R8H0lFbgI09oPbSJvhGKa6t</t>
  </si>
  <si>
    <t>1dKh26p6o-bfIxnZVU5Gubhw-9xnzx2tS</t>
  </si>
  <si>
    <t>1v893kkA3bRSYkmaMENiK4FRLaOcV6OAJ</t>
  </si>
  <si>
    <t>14R5Y4aqTXv_ZLj51cfguAf49kwInUozx</t>
  </si>
  <si>
    <t>1L-YfoU3OBK1OWnCTx19lmfriIZR1_B2q</t>
  </si>
  <si>
    <t>1nj25Feqv5fQOv4HHNBoojVR5JIxCQ9du</t>
  </si>
  <si>
    <t>1sMI_6djyW6DxEKeBowZgqSnSGXXMve2C</t>
  </si>
  <si>
    <t>1eM0kj_Ntw5FWYW8hKEGIw2vdI76epa6r</t>
  </si>
  <si>
    <t>1iMVGco-YYCR8B_qugKyFVVfu4kvcVLHY</t>
  </si>
  <si>
    <t>1L-vWAJ48c_h7broPimC1xggEPuDW0-JX</t>
  </si>
  <si>
    <t>1hj0CFqg1CI7LfQuT949z_M0CLZjHCvII</t>
  </si>
  <si>
    <t>1k3_QJu1jSNmpH0SrcgGe338-2KBTY4mh</t>
  </si>
  <si>
    <t>1UsyOofgp5_8VUU5zO5TFbNlUW88lr-m0</t>
  </si>
  <si>
    <t>10Wm6j4FBhtZLxROuA7P9gQt5BpXwDmY8</t>
  </si>
  <si>
    <t>1caubCm1dQramwtEph4jt7yxFtHMVqv20</t>
  </si>
  <si>
    <t>1GngDC0PF6NQPqv2lUy5zoG1_iBYtFzcP</t>
  </si>
  <si>
    <t>1L42g4xvZGs0kbLmVHDvwj-88xuPz3BY2</t>
  </si>
  <si>
    <t>1qu1za3YzGe0Z9CoaQxclvrBIUQy5Lek6</t>
  </si>
  <si>
    <t>1E1zspwvEMp22LsbmOF-uUZ_Ab6YXWrAX</t>
  </si>
  <si>
    <t>15kk05fzPt6UrULu0x7LVjGrDRhHsXSIq</t>
  </si>
  <si>
    <t>15s4IchzXNvnH9r1kRy8B5qYbIKWi0ueD</t>
  </si>
  <si>
    <t>13ZLtZEndw8kDz6J95WiTvVSP-v-s0l6t</t>
  </si>
  <si>
    <t>152W9Aj-LO2yrGCCoXYc1asLsEhS-PYei</t>
  </si>
  <si>
    <t>1jMVBIkQ6OQ6XjCPwxh_H_CGhbRrKTGa4</t>
  </si>
  <si>
    <t>19I8xgg_4_dewmIne3GBb5FLfE-lmCwu3</t>
  </si>
  <si>
    <t>1OEiliiGEcdMtiK8Npt-sLuF1ioHxtZYo</t>
  </si>
  <si>
    <t>1if00Lihmi4CHHC8T2yE2eBKNoCjFoFMX</t>
  </si>
  <si>
    <t>133xCp82Z_vBPWofkPIdUdNOwGzM0r4j8</t>
  </si>
  <si>
    <t>1_Rq5Yd_txxeU-qvo0yrfCA0YkPVW2F78</t>
  </si>
  <si>
    <t>1d-FEvf6ZfQnk-RWeduayJEYYdI-09RRl</t>
  </si>
  <si>
    <t>1SwxV45rMcpEnaBtN3Mb85yWKEWqbFLvV</t>
  </si>
  <si>
    <t>1LscqBRX36_ZqMmkRinP5cRgsXzt4E4tF</t>
  </si>
  <si>
    <t>1pR0RbObIvvg0o1WfKPiEaXzopy5NInW6</t>
  </si>
  <si>
    <t>1VzKWBwWTN9FWlxuFg9txNsFkOMY00-ua</t>
  </si>
  <si>
    <t>15ZWh5mEXtkRFQS8OuFZUTX3BeybtV7yw</t>
  </si>
  <si>
    <t>1sITIR7seRP7ZiY80b3hhZIubjktUD8Zj</t>
  </si>
  <si>
    <t>1oJv1o78PGyVGA8FGdb8jRH8HhcHeDrDB</t>
  </si>
  <si>
    <t>1TB6dIFATuL6bgkfzRYgleRNRJGJvQdTk</t>
  </si>
  <si>
    <t>1rq72F3BiPpa6mFvIs_hx_yXAsQmjUzVS</t>
  </si>
  <si>
    <t>19KkfmyBSc4hNxklUXV5-w5ojds9K1RF6</t>
  </si>
  <si>
    <t>1TjWZgMPyE4cRiC4p3E7D9Cv3tjs94-38</t>
  </si>
  <si>
    <t>1CfVu7RVWVkJZQHC0d5EnidiI3vyMJ6du</t>
  </si>
  <si>
    <t>1p1J08PIyYOP0-kjzDByxgeVN6hc3aXwR</t>
  </si>
  <si>
    <t>11cHAtLdeYLo9sIgxGOJ0RM-v-gQ66Nz3</t>
  </si>
  <si>
    <t>1DLM0ydsPBZ0djx_SODR-nRx_n1St-Zm_</t>
  </si>
  <si>
    <t>1MMoVFKnV0H23mwy3GVWi0K-GtxOxQNqJ</t>
  </si>
  <si>
    <t>1SUw5MbqmR0vTTEFWbASdtR2GuaWLoop6</t>
  </si>
  <si>
    <t>1Gi53fU3jmYOaYjWpFcwHQ_E7EXZqDFdd</t>
  </si>
  <si>
    <t>1eMkGvU2N84hHobvvGBS9Rxi3v4pmZhlM</t>
  </si>
  <si>
    <t>11THxa8sVAqvKRXfmdrPOs-N7-qdIumof</t>
  </si>
  <si>
    <t>1SojJ7NkxkeUX2-g5bHGWd_fbkcAqQSIw</t>
  </si>
  <si>
    <t>1aSOaLIOp0gs18O2hEIA_FUNdS0ivcuOE</t>
  </si>
  <si>
    <t>1mMQQCa5WufNR8aezy_fpHecZ4KocKk1T</t>
  </si>
  <si>
    <t>1R0zPVA-awaNavwJYMUxMyeU5VA2bCPjt</t>
  </si>
  <si>
    <t>1qzoJzKWiJxKTtlGjQuskqj75Bn8k4UUY</t>
  </si>
  <si>
    <t>1Zv2zEyxaPrdcWCeoGwKRNKwfT2sKqErq</t>
  </si>
  <si>
    <t>17FMeFJ8ld81gUhhrGJ4lE7eP9eZOlJ3Z</t>
  </si>
  <si>
    <t>1JYO7-Mibyk-dFjSzx2mlwq7sooAf_Uxx</t>
  </si>
  <si>
    <t>16nOn9v8TLkiGa0nNG8OIVjYnRezYfsnK</t>
  </si>
  <si>
    <t>12svBphzWFxCpHDk41xUNbmFGVB5QJSLV</t>
  </si>
  <si>
    <t>13gmUH9_y_Fvy4V66LTWrstGEFZRA1gGQ</t>
  </si>
  <si>
    <t>1nfUQnOvq7UH_cbuoaAfqENUYRhVkazNd</t>
  </si>
  <si>
    <t>1qIwnEftX9v39x7x7KmUtuL2WZab9FSxy</t>
  </si>
  <si>
    <t>1yTlzP0EjBVN65ZvWJEfwhJ_zctkoEEkn</t>
  </si>
  <si>
    <t>1fD-B7orXtR9n5E7am1gdV-fpHK0jbxUH</t>
  </si>
  <si>
    <t>1mhdXawc9JfBj5USz66SghLEvGGIvt9ae</t>
  </si>
  <si>
    <t>1zqp5pUkj2q_VLAMycQFR5xgwrjUzPBES</t>
  </si>
  <si>
    <t>1xyRWNjNV29vkcO9eJTA3gDm3c5pc8XGW</t>
  </si>
  <si>
    <t>1RDgezxZxZ8IVhB63GBVbZLC0hIhHwTD3</t>
  </si>
  <si>
    <t>11bXN_7zhNJJ-QWt-0TOLIOtjuX5p-YiO</t>
  </si>
  <si>
    <t>1MjCbq4BQZ2NUPM6A2cYdnVY8Xeqd1cjE</t>
  </si>
  <si>
    <t>1mHV3uMq8H06asyzArjGljyw6_BnSP3F2</t>
  </si>
  <si>
    <t>1bY3kltXsxSxFby3mwtLa9GOZVVf7G1AG</t>
  </si>
  <si>
    <t>1ZniawuWR9VukYmFGKnXMCD0C3zv6rLsW</t>
  </si>
  <si>
    <t>1endb1N0-2tdq9oSTNFKoy81dr25upXf-</t>
  </si>
  <si>
    <t>1seNSqOTqKql0Ibcag8W8s-ZDmdJmho65</t>
  </si>
  <si>
    <t>1x3FQuRzDFN6vHP7IKORDPuAhlkwrsFbd</t>
  </si>
  <si>
    <t>1zndofBTe4Ymc97f648Lh1SVNZa9xVm2U</t>
  </si>
  <si>
    <t>1Xw25-rLK5G-7yII9UFin7AajBIxM2jtz</t>
  </si>
  <si>
    <t>1Ml3A0WrenzS99HJgX_GBdwq9nGUV62hu</t>
  </si>
  <si>
    <t>1tSngzaFzaLP2CaysgoRnD4L01hImiQBB</t>
  </si>
  <si>
    <t>1K34FRZD0xDgro9TL-AG7fFVHnkwyjLNW</t>
  </si>
  <si>
    <t>1QOQMtn4hlLdt-bhrfVDBHfBDIO_XM9or</t>
  </si>
  <si>
    <t>1K0-cnMHUiltEhl5NtZVwGCFWNBbngu1x</t>
  </si>
  <si>
    <t>1QxJmR4QIr6FrZAfIsv82kytiWq3RcwMJ</t>
  </si>
  <si>
    <t>1KHMZ6-NF9Gcvj3ex8nNxb2AuI8xAnR9E</t>
  </si>
  <si>
    <t>1MsEdoQMOkDz_bjQO43CErri3V4dFRgWM</t>
  </si>
  <si>
    <t>10Ya8kpHmcdwL7mXr6i_B-FLRG_LQ-4SK</t>
  </si>
  <si>
    <t>1M9lykYuOHUJ4sW00n7vctm3eyXhsNstn</t>
  </si>
  <si>
    <t>1mHXQAXrz1Hb_aJV4sxhsTd_MvHRrWkz5</t>
  </si>
  <si>
    <t>1MMUN7DtSnS97ZBUu5C0_nMJaIwXD0LJY</t>
  </si>
  <si>
    <t>1CFaSBbtluZnSaVeQWwGPZzVTbpecyTw1</t>
  </si>
  <si>
    <t>Gradino &gt; 2.5 cm</t>
  </si>
  <si>
    <t>fotodehor2</t>
  </si>
  <si>
    <t>Bistrot bonaccorsi</t>
  </si>
  <si>
    <t>Via Saragozza 81 A</t>
  </si>
  <si>
    <t>Completamente in piano (nessun dislivello)</t>
  </si>
  <si>
    <t xml:space="preserve">Permanente, che non sporge oltre il muro dell'edificio, Rampa interna </t>
  </si>
  <si>
    <t>Via Saragozza 81 D</t>
  </si>
  <si>
    <t>Gradino / soglia rialzata (anche minima)</t>
  </si>
  <si>
    <t xml:space="preserve">Fioraio </t>
  </si>
  <si>
    <t>Via Saragozza 81 E</t>
  </si>
  <si>
    <t>Pasticceria Neri</t>
  </si>
  <si>
    <t>Via Saragozza 81 F</t>
  </si>
  <si>
    <t>Acconciature maschili Carlo</t>
  </si>
  <si>
    <t xml:space="preserve">Parrucchiere </t>
  </si>
  <si>
    <t>Via Saragozza 81 H</t>
  </si>
  <si>
    <t xml:space="preserve">Era la piccola profumeria </t>
  </si>
  <si>
    <t>Via Saragozza 81 I</t>
  </si>
  <si>
    <t xml:space="preserve">La sorbetteria Saragozza </t>
  </si>
  <si>
    <t>Va Saragozza 83/A</t>
  </si>
  <si>
    <t xml:space="preserve">Pasta fresca nonna Cesira </t>
  </si>
  <si>
    <t>Via Saragozza 83/B</t>
  </si>
  <si>
    <t xml:space="preserve">Nanni Ottica </t>
  </si>
  <si>
    <t>Via Saragozza 83/C</t>
  </si>
  <si>
    <t>Rampa</t>
  </si>
  <si>
    <t>89cm</t>
  </si>
  <si>
    <t>Via Saragozza 85 A</t>
  </si>
  <si>
    <t xml:space="preserve">Bar Margherita cucina e vino </t>
  </si>
  <si>
    <t>Via Saragozza 85 C</t>
  </si>
  <si>
    <t xml:space="preserve">Su chiamata, ma NON segnalata da cartelli o simili, 2.5 di saltino </t>
  </si>
  <si>
    <t>Salumeria formaggeria la piccola baita</t>
  </si>
  <si>
    <t>Via Saragozza 87/A</t>
  </si>
  <si>
    <t>76cm</t>
  </si>
  <si>
    <t>Pizzeria</t>
  </si>
  <si>
    <t>Via Saragozza 87/b</t>
  </si>
  <si>
    <t>Fermata del gusto</t>
  </si>
  <si>
    <t>Via Saragozza 89/a</t>
  </si>
  <si>
    <t>110cm</t>
  </si>
  <si>
    <t>Ortofrutta saragozza</t>
  </si>
  <si>
    <t>Via Saragozza 91/a</t>
  </si>
  <si>
    <t>Nessuna, Su chiamata, ma NON segnalata da cartelli o simili</t>
  </si>
  <si>
    <t>156cm</t>
  </si>
  <si>
    <t>Trattoria</t>
  </si>
  <si>
    <t>Via Saragozza 91/b</t>
  </si>
  <si>
    <t>Da aprire manualmente, Internamente il locale è completamente inaccessibile( corridoi,bagno e spazi) ,solo il dehor è accessibile</t>
  </si>
  <si>
    <t>Tweed</t>
  </si>
  <si>
    <t>Via Saragozza 93/b</t>
  </si>
  <si>
    <t>Al frutarol</t>
  </si>
  <si>
    <t>Via Saragozza 95/a</t>
  </si>
  <si>
    <t>Non c'è la porta</t>
  </si>
  <si>
    <t>119cm</t>
  </si>
  <si>
    <t>Manicaretti</t>
  </si>
  <si>
    <t>Via Saragozza 97/b</t>
  </si>
  <si>
    <t>200CM</t>
  </si>
  <si>
    <t>Edicola lo strillone</t>
  </si>
  <si>
    <t>Via Saragozza 97/c</t>
  </si>
  <si>
    <t xml:space="preserve">Zara alimentari </t>
  </si>
  <si>
    <t>Le cicale e mani di forbice</t>
  </si>
  <si>
    <t>Via Saragozza 101/a</t>
  </si>
  <si>
    <t>Le musolesi gioielleria</t>
  </si>
  <si>
    <t>Via Saragozza 101/c</t>
  </si>
  <si>
    <t>Rosticceria il pescatore</t>
  </si>
  <si>
    <t>In's</t>
  </si>
  <si>
    <t>Via Saragozza 112/h</t>
  </si>
  <si>
    <t>118cm</t>
  </si>
  <si>
    <t>Cinque sapori</t>
  </si>
  <si>
    <t>Via Andrea Costa 4 H</t>
  </si>
  <si>
    <t>100 cm</t>
  </si>
  <si>
    <t>Lotto superenalotto</t>
  </si>
  <si>
    <t>Via Andrea Costa 1a</t>
  </si>
  <si>
    <t>Permanente, che non sporge oltre il muro dell'edificio</t>
  </si>
  <si>
    <t>Ileic mode</t>
  </si>
  <si>
    <t>Via Andrea Costa 1/b</t>
  </si>
  <si>
    <t xml:space="preserve">Carlo contini parrucchiere </t>
  </si>
  <si>
    <t>Via Andrea Costa 7/b</t>
  </si>
  <si>
    <t>Edil gi</t>
  </si>
  <si>
    <t>Lady nail</t>
  </si>
  <si>
    <t>Via Andrea Costa 9/a</t>
  </si>
  <si>
    <t>Unibeauty</t>
  </si>
  <si>
    <t>Via Andrea Costa 11/b</t>
  </si>
  <si>
    <t>105cm</t>
  </si>
  <si>
    <t xml:space="preserve">Osteria dell'orsa </t>
  </si>
  <si>
    <t>Via Andrea Costa 35/a</t>
  </si>
  <si>
    <t>Su chiamata, segnalata da cartello o simili, Non adeguata</t>
  </si>
  <si>
    <t>Bar carlo</t>
  </si>
  <si>
    <t>Via Andrea Costa 37/a</t>
  </si>
  <si>
    <t>Acconciature uomo donna</t>
  </si>
  <si>
    <t>Via Andrea Costa 39c</t>
  </si>
  <si>
    <t>Costa 39</t>
  </si>
  <si>
    <t>Gelateria</t>
  </si>
  <si>
    <t>Via Andrea Costa 39</t>
  </si>
  <si>
    <t>Elite</t>
  </si>
  <si>
    <t>Via Andrea Costa 41/a</t>
  </si>
  <si>
    <t>Panificio taschetta</t>
  </si>
  <si>
    <t>Cornici e restauro</t>
  </si>
  <si>
    <t>Tabacchi</t>
  </si>
  <si>
    <t>Via Andrea Costa 43/d</t>
  </si>
  <si>
    <t>La luxottica</t>
  </si>
  <si>
    <t>Via Andrea Costa 47/b</t>
  </si>
  <si>
    <t>Despar</t>
  </si>
  <si>
    <t>Via Andrea costa61/b</t>
  </si>
  <si>
    <t>150cm</t>
  </si>
  <si>
    <t xml:space="preserve">Arte pura </t>
  </si>
  <si>
    <t>Via Andrea Costa 119a</t>
  </si>
  <si>
    <t>Dodidi</t>
  </si>
  <si>
    <t>Via Andrea Costa 119c</t>
  </si>
  <si>
    <t>82ccm</t>
  </si>
  <si>
    <t>Natsabè</t>
  </si>
  <si>
    <t>Via Andrea Costa 121/b</t>
  </si>
  <si>
    <t xml:space="preserve">Studio form Scavolini </t>
  </si>
  <si>
    <t>Via Andrea Costa 123 b</t>
  </si>
  <si>
    <t>Spazio del giò</t>
  </si>
  <si>
    <t>Via Andrea Costa 125d</t>
  </si>
  <si>
    <t>Pam</t>
  </si>
  <si>
    <t>Via Andrea Costa 129d</t>
  </si>
  <si>
    <t>126cm</t>
  </si>
  <si>
    <t>Giuliotti store</t>
  </si>
  <si>
    <t>Via Andrea Costa 131a</t>
  </si>
  <si>
    <t>79cm</t>
  </si>
  <si>
    <t>Parrucchiere black</t>
  </si>
  <si>
    <t>Via Andrea Costa 131b</t>
  </si>
  <si>
    <t xml:space="preserve">Vasilico la pizza </t>
  </si>
  <si>
    <t>Via Andrea Costa 131</t>
  </si>
  <si>
    <t xml:space="preserve">Il bergamotto </t>
  </si>
  <si>
    <t>Via Andrea Costa 133</t>
  </si>
  <si>
    <t>Orto frutta</t>
  </si>
  <si>
    <t>Via Andrea Costa 133e</t>
  </si>
  <si>
    <t xml:space="preserve">La regina dell'orto </t>
  </si>
  <si>
    <t>Via Andrea Costa 135</t>
  </si>
  <si>
    <t>91cm</t>
  </si>
  <si>
    <t>Beat eat 24</t>
  </si>
  <si>
    <t>Via Andrea Costa 137a</t>
  </si>
  <si>
    <t xml:space="preserve">No porta. Locale self service </t>
  </si>
  <si>
    <t>Lemaliziose</t>
  </si>
  <si>
    <t>Vua andrea costa137</t>
  </si>
  <si>
    <t>Aliya nails</t>
  </si>
  <si>
    <t>Via Andrea Costa 139b</t>
  </si>
  <si>
    <t>Il caffe dello stadio</t>
  </si>
  <si>
    <t>Via Andrea Costa  141 a</t>
  </si>
  <si>
    <t>Bomboniere</t>
  </si>
  <si>
    <t>Via Andrea Costa 40c</t>
  </si>
  <si>
    <t>Già carta</t>
  </si>
  <si>
    <t>Via Andrea Costa 40a</t>
  </si>
  <si>
    <t>70cm</t>
  </si>
  <si>
    <t>Ottica contattologia</t>
  </si>
  <si>
    <t>Via Andrea Costa 38e</t>
  </si>
  <si>
    <t>Ai vini scelti</t>
  </si>
  <si>
    <t>Via Andrea Costa 36b</t>
  </si>
  <si>
    <t xml:space="preserve">Sushi bar </t>
  </si>
  <si>
    <t>Via Andrea Costa 34d</t>
  </si>
  <si>
    <t xml:space="preserve">KJ commercio </t>
  </si>
  <si>
    <t xml:space="preserve">Via massarenti 2/2 </t>
  </si>
  <si>
    <t xml:space="preserve">90cm </t>
  </si>
  <si>
    <t>Carrefour</t>
  </si>
  <si>
    <t xml:space="preserve">Mail boxes etc </t>
  </si>
  <si>
    <t xml:space="preserve">Via massarenti 8/c </t>
  </si>
  <si>
    <t xml:space="preserve">88 cm </t>
  </si>
  <si>
    <t xml:space="preserve">Baba kebab </t>
  </si>
  <si>
    <t xml:space="preserve">Via massarenti 10 b </t>
  </si>
  <si>
    <t xml:space="preserve">Nessuna, Su chiamata, ma NON segnalata da cartelli o simili, Il personale non è formato sull’utilizzo o la locazione della rampa </t>
  </si>
  <si>
    <t xml:space="preserve">Da aprire manualmente, Generalmente tenuta aperta </t>
  </si>
  <si>
    <t xml:space="preserve">Nessuna, Cameriere sull’uscio </t>
  </si>
  <si>
    <t>Macelleria Egiziana</t>
  </si>
  <si>
    <t>Via Massarenti 22/a</t>
  </si>
  <si>
    <t>Da aprire manualmente, solitamenta aperta</t>
  </si>
  <si>
    <t xml:space="preserve">Amore </t>
  </si>
  <si>
    <t>Via Massarenti 24/a</t>
  </si>
  <si>
    <t>Da aprire manualmente, resta aperta</t>
  </si>
  <si>
    <t xml:space="preserve">Cannabis 24/7 </t>
  </si>
  <si>
    <t>Distributore automatico cannabis light</t>
  </si>
  <si>
    <t xml:space="preserve">Lavasecco piumone </t>
  </si>
  <si>
    <t xml:space="preserve">Lavanderia a gettoni </t>
  </si>
  <si>
    <t xml:space="preserve">Via massarenti 26 </t>
  </si>
  <si>
    <t xml:space="preserve">CAF multiservizi </t>
  </si>
  <si>
    <t xml:space="preserve">CAF/patronato </t>
  </si>
  <si>
    <t xml:space="preserve">Via massarenti 26/b </t>
  </si>
  <si>
    <t xml:space="preserve">Servizi immobiliari </t>
  </si>
  <si>
    <t>Agenzia immobiliare</t>
  </si>
  <si>
    <t>Via massarenti 28/a</t>
  </si>
  <si>
    <t xml:space="preserve">85 cm </t>
  </si>
  <si>
    <t xml:space="preserve">Sant’Agostino poliambulatorio </t>
  </si>
  <si>
    <t xml:space="preserve">Poliambulatorio privato </t>
  </si>
  <si>
    <t>Via massarenti 46</t>
  </si>
  <si>
    <t>Mini Market</t>
  </si>
  <si>
    <t>Via Massarenti 48/b</t>
  </si>
  <si>
    <t>Automatica, sempre aperta</t>
  </si>
  <si>
    <t>Libreria S. Orsola</t>
  </si>
  <si>
    <t>libreria</t>
  </si>
  <si>
    <t>Via Massarenti 48/e</t>
  </si>
  <si>
    <t xml:space="preserve">Da aprire manualmente, sempre aperta </t>
  </si>
  <si>
    <t>Bar Garden</t>
  </si>
  <si>
    <t>Via Massarenti 48/f</t>
  </si>
  <si>
    <t>Da aprire manualmente, sempre aperta</t>
  </si>
  <si>
    <t>Edilizia</t>
  </si>
  <si>
    <t>negozio di edilizia acrobatica</t>
  </si>
  <si>
    <t>Via Massarenti 48/h</t>
  </si>
  <si>
    <t>165 cm</t>
  </si>
  <si>
    <t>Forever Parrucchieri</t>
  </si>
  <si>
    <t>Via Massarenti 48/i</t>
  </si>
  <si>
    <t>Campanello (indica in nota se non funziona/non è raggiungibile ecc.), troppo alto</t>
  </si>
  <si>
    <t xml:space="preserve">Music Studio </t>
  </si>
  <si>
    <t>scuola di musica</t>
  </si>
  <si>
    <t>Via Massarenti 48/n</t>
  </si>
  <si>
    <t>98 cm</t>
  </si>
  <si>
    <t xml:space="preserve">Sophia fantasy </t>
  </si>
  <si>
    <t>Via Matteotti 42</t>
  </si>
  <si>
    <t>Barbieri Younesstyle</t>
  </si>
  <si>
    <t>Via Massarenti 54/c</t>
  </si>
  <si>
    <t>Nessuna, non è stato possibile chiedere la rampa perché il proprietario non era presente</t>
  </si>
  <si>
    <t>84 cm</t>
  </si>
  <si>
    <t>Alimentari frutta e verdura</t>
  </si>
  <si>
    <t>Via Matteotti 40/b</t>
  </si>
  <si>
    <t>Masicase</t>
  </si>
  <si>
    <t>agenzia immobiliare</t>
  </si>
  <si>
    <t>Via Massarenti 54/d</t>
  </si>
  <si>
    <t>Magica</t>
  </si>
  <si>
    <t>Via Matteotti 40/a</t>
  </si>
  <si>
    <t>minimarket</t>
  </si>
  <si>
    <t>Via Massarenti 54/h</t>
  </si>
  <si>
    <t>Caribe</t>
  </si>
  <si>
    <t>Via Matteotti 38/a</t>
  </si>
  <si>
    <t>Non si sa</t>
  </si>
  <si>
    <t>Pizza pronto kebab</t>
  </si>
  <si>
    <t>Via Matteotti 36/2</t>
  </si>
  <si>
    <t>Dato mancante ma sembra inferiore all'8%</t>
  </si>
  <si>
    <t>Settimo Cielo</t>
  </si>
  <si>
    <t>negozio di abbigliamento</t>
  </si>
  <si>
    <t>Via Massarenti 70/b</t>
  </si>
  <si>
    <t xml:space="preserve">Golden Caffè </t>
  </si>
  <si>
    <t>Via Massarenti 70/c</t>
  </si>
  <si>
    <t>Da aprire manualmente, di solito resta aperta</t>
  </si>
  <si>
    <t>Carrefour market express</t>
  </si>
  <si>
    <t>Via Matteotti 36/c</t>
  </si>
  <si>
    <t>Profumerie Piselli</t>
  </si>
  <si>
    <t>profumeria</t>
  </si>
  <si>
    <t>Via Massarenti 70/d</t>
  </si>
  <si>
    <t xml:space="preserve">Da aprire manualmente, resta aperta </t>
  </si>
  <si>
    <t>İnternet point digi</t>
  </si>
  <si>
    <t>Via Matteotti 34/a</t>
  </si>
  <si>
    <t>Poco meno di 2</t>
  </si>
  <si>
    <t>Sanitaria san Luca</t>
  </si>
  <si>
    <t>Sanitaria</t>
  </si>
  <si>
    <t xml:space="preserve">Via Massarenti 70C </t>
  </si>
  <si>
    <t>Macelleria hallal nuova Golden trade</t>
  </si>
  <si>
    <t>Via Matteotti 32/f</t>
  </si>
  <si>
    <t>Ecoservizi</t>
  </si>
  <si>
    <t>Via Matteotti 32/e</t>
  </si>
  <si>
    <t>Giardinetto</t>
  </si>
  <si>
    <t>albergo</t>
  </si>
  <si>
    <t>Via Massarenti 76/a</t>
  </si>
  <si>
    <t>Frutta fresca</t>
  </si>
  <si>
    <t>Via Matteotti 32/d</t>
  </si>
  <si>
    <t>Ottica Massarenti 78</t>
  </si>
  <si>
    <t>Via Massarenti 78B</t>
  </si>
  <si>
    <t>Via Matteotti 32/c</t>
  </si>
  <si>
    <t>Dentista</t>
  </si>
  <si>
    <t>Via Matteotti 32/a</t>
  </si>
  <si>
    <t>Cucina marocchina al-kantara</t>
  </si>
  <si>
    <t>Via Matteotti 28/c</t>
  </si>
  <si>
    <t>Ottica vidoni</t>
  </si>
  <si>
    <t>Via Matteotti 28/e</t>
  </si>
  <si>
    <t>Minimarket</t>
  </si>
  <si>
    <t>Intimo e mare</t>
  </si>
  <si>
    <t>Via Matteotti 26/d</t>
  </si>
  <si>
    <t>Via Matteotti 26/a</t>
  </si>
  <si>
    <t xml:space="preserve">Tonic </t>
  </si>
  <si>
    <t>Via Matteotti 22/d</t>
  </si>
  <si>
    <t>Cuppi pasticceria</t>
  </si>
  <si>
    <t>Via Matteotti 20/d</t>
  </si>
  <si>
    <t>Passion café</t>
  </si>
  <si>
    <t>via Lipparini 8D-8F</t>
  </si>
  <si>
    <t>1,19 mt</t>
  </si>
  <si>
    <t>studio medico</t>
  </si>
  <si>
    <t>via Lipparini 10D-10E-10F-10G</t>
  </si>
  <si>
    <t>permanente, sporge un poco oltre al muro dell'edificio</t>
  </si>
  <si>
    <t>Corrado Grillo Idraulica-lattoneria</t>
  </si>
  <si>
    <t>idraulica-lattoneria</t>
  </si>
  <si>
    <t>via Lipparini 12A e 12C</t>
  </si>
  <si>
    <t>82,5 cm (civico 12A), 85 (civico 12C)</t>
  </si>
  <si>
    <t xml:space="preserve">Pakital </t>
  </si>
  <si>
    <t xml:space="preserve">alimentari/minimarket </t>
  </si>
  <si>
    <t>via Lipparini 6A-6B</t>
  </si>
  <si>
    <t>89 cm</t>
  </si>
  <si>
    <t>Frankly bubble tea</t>
  </si>
  <si>
    <t>Largo Respighi 2F</t>
  </si>
  <si>
    <t xml:space="preserve">Gia aperta </t>
  </si>
  <si>
    <t>Piu di 70 cm</t>
  </si>
  <si>
    <t>To steki</t>
  </si>
  <si>
    <t>Largo Respighi 4/e</t>
  </si>
  <si>
    <t>Da aprire manualmente, C'è la cassa di fianco alla porta e ti aprono subito loro</t>
  </si>
  <si>
    <t>A voce</t>
  </si>
  <si>
    <t>051</t>
  </si>
  <si>
    <t>Largo Respighi 6/c</t>
  </si>
  <si>
    <t xml:space="preserve">Era aperta </t>
  </si>
  <si>
    <t xml:space="preserve">Nebbam gallery </t>
  </si>
  <si>
    <t>Sempre aperta</t>
  </si>
  <si>
    <t>Tabaccheria 39</t>
  </si>
  <si>
    <t>Nessuno</t>
  </si>
  <si>
    <t>Da aprire manualmente, Difficile uscire in autonomia</t>
  </si>
  <si>
    <t>Da aprire manualmente, Apparentemente sempre aperta</t>
  </si>
  <si>
    <t>Africa design</t>
  </si>
  <si>
    <t>Via de castagnoli 11 a</t>
  </si>
  <si>
    <t>Non necessaria</t>
  </si>
  <si>
    <t>Muss</t>
  </si>
  <si>
    <t>via di Saliceto 7E-7F</t>
  </si>
  <si>
    <t xml:space="preserve">Libreria Irnerio Ubik </t>
  </si>
  <si>
    <t>Via Irnerio 27</t>
  </si>
  <si>
    <t>Gradino / soglia rialzata (anche minima), Rampa</t>
  </si>
  <si>
    <t xml:space="preserve">Nessuna, Si può bussare sul vetro, la porta è sempre visibile da chi sta in cassa </t>
  </si>
  <si>
    <t>L’Ottica di Serra e Fantoni</t>
  </si>
  <si>
    <t>Via Matteotti 20/C</t>
  </si>
  <si>
    <t>Gioielleria Faggioli</t>
  </si>
  <si>
    <t>Via Matteotti 20/B</t>
  </si>
  <si>
    <t>Bigi scarpe</t>
  </si>
  <si>
    <t>Via Matteotti 18/D</t>
  </si>
  <si>
    <t>97 cm</t>
  </si>
  <si>
    <t>Fioraio kakoli das</t>
  </si>
  <si>
    <t>Via Matteotti 16/c</t>
  </si>
  <si>
    <t>Carusi</t>
  </si>
  <si>
    <t>Via Matteotti 6/G</t>
  </si>
  <si>
    <t>Emporio &amp;Matteotti</t>
  </si>
  <si>
    <t>Via Matteotti 6/D</t>
  </si>
  <si>
    <t xml:space="preserve">LLive abbigliamento </t>
  </si>
  <si>
    <t>Via Matteotti 6/C</t>
  </si>
  <si>
    <t>Bar Limone</t>
  </si>
  <si>
    <t>Via Matteotti 6/A</t>
  </si>
  <si>
    <t>Pane e companatico di mattinelli</t>
  </si>
  <si>
    <t>Via Matteotti 4/b</t>
  </si>
  <si>
    <t>Bar sosta oriente</t>
  </si>
  <si>
    <t>Guala tech</t>
  </si>
  <si>
    <t>Bar tabaccheria</t>
  </si>
  <si>
    <t>Via Matteotti 2/B</t>
  </si>
  <si>
    <t xml:space="preserve">Nessuna, Porta sempre aperta </t>
  </si>
  <si>
    <t>Via Matteotti 2/A</t>
  </si>
  <si>
    <t xml:space="preserve">Tabaccheria porta San felice </t>
  </si>
  <si>
    <t>72 cm</t>
  </si>
  <si>
    <t>Nessuna, Non necessaria porta a vetri e aperta</t>
  </si>
  <si>
    <t>Al mi furner</t>
  </si>
  <si>
    <t>Forno</t>
  </si>
  <si>
    <t>Via saffi 1c</t>
  </si>
  <si>
    <t>Nessuna, Segnalato alla dipendente che andrebbe messo un campanello o simili</t>
  </si>
  <si>
    <t>Space interiors</t>
  </si>
  <si>
    <t>Via saffi 2g-h</t>
  </si>
  <si>
    <t>Pasticceria saffi</t>
  </si>
  <si>
    <t>Via saffi 2m</t>
  </si>
  <si>
    <t>1,43 cm</t>
  </si>
  <si>
    <t xml:space="preserve">Ex edicola che si sta trasferendo </t>
  </si>
  <si>
    <t>Al momento nessuna, è vuoto</t>
  </si>
  <si>
    <t>Via saffi 2n</t>
  </si>
  <si>
    <t xml:space="preserve">Amor shoe </t>
  </si>
  <si>
    <t>Via saffi 2/0</t>
  </si>
  <si>
    <t xml:space="preserve">Oper Italia </t>
  </si>
  <si>
    <t>Via saffi 4 d</t>
  </si>
  <si>
    <t xml:space="preserve">Centro salus </t>
  </si>
  <si>
    <t>Diagnostica e microchirurgia</t>
  </si>
  <si>
    <t>Via saffi 4h</t>
  </si>
  <si>
    <t xml:space="preserve">Campanello (indica in nota se non funziona/non è raggiungibile ecc.), A 1,44 m di altezza </t>
  </si>
  <si>
    <t xml:space="preserve">Masaniello pizzeria napoletana </t>
  </si>
  <si>
    <t>Via saffi 4 i</t>
  </si>
  <si>
    <t>96 cm</t>
  </si>
  <si>
    <t>Campanello (indica in nota se non funziona/non è raggiungibile ecc.), 1,24 altezza</t>
  </si>
  <si>
    <t>Foto fantoni</t>
  </si>
  <si>
    <t xml:space="preserve">Via saffi 6a </t>
  </si>
  <si>
    <t xml:space="preserve">Bar la dolce </t>
  </si>
  <si>
    <t xml:space="preserve">
Via saffi 6c</t>
  </si>
  <si>
    <t>Saragozza viaggi</t>
  </si>
  <si>
    <t xml:space="preserve">Agenzia viaggi </t>
  </si>
  <si>
    <t>Via saffi 8b</t>
  </si>
  <si>
    <t>Campanello (indica in nota se non funziona/non è raggiungibile ecc.), E alto 1,22 ed è sopra al gradino</t>
  </si>
  <si>
    <t xml:space="preserve">Casalinghi ferramenta </t>
  </si>
  <si>
    <t>Via saffi 8d</t>
  </si>
  <si>
    <t xml:space="preserve">Nessuna, Porta tenuta aperta </t>
  </si>
  <si>
    <t xml:space="preserve">Ristorante il pescatore </t>
  </si>
  <si>
    <t>Via saffi 8f</t>
  </si>
  <si>
    <t>Autoscuole Franka</t>
  </si>
  <si>
    <t xml:space="preserve">Scuola guida </t>
  </si>
  <si>
    <t>Via saffi 8g</t>
  </si>
  <si>
    <t xml:space="preserve">Monte dei paschi </t>
  </si>
  <si>
    <t>Via saffi 10 a</t>
  </si>
  <si>
    <t xml:space="preserve">Alimentari </t>
  </si>
  <si>
    <t>Via saffi 12 m</t>
  </si>
  <si>
    <t xml:space="preserve">Nessuna, Ma la porta è aperta </t>
  </si>
  <si>
    <t>Insieme donna</t>
  </si>
  <si>
    <t>Via saffi 12</t>
  </si>
  <si>
    <t>Campanello (indica in nota se non funziona/non è raggiungibile ecc.), Campanello è molto alto 1,35</t>
  </si>
  <si>
    <t>Outlet 22</t>
  </si>
  <si>
    <t>Via saffi 12 r</t>
  </si>
  <si>
    <t xml:space="preserve">Nessuna, Loro sostengono di avere telecamere da cui vedono e che queste siano sufficienti </t>
  </si>
  <si>
    <t>Via saffi 22 s</t>
  </si>
  <si>
    <t>Campanello (indica in nota se non funziona/non è raggiungibile ecc.), Si ma a 133 cm ed è molto dopo il gradino di 6 cm</t>
  </si>
  <si>
    <t xml:space="preserve">Erboristeria madre natura </t>
  </si>
  <si>
    <t>Via saffi 14 b</t>
  </si>
  <si>
    <t xml:space="preserve">Bar lunik </t>
  </si>
  <si>
    <t>Via saffi 16 b</t>
  </si>
  <si>
    <t>Pm gioielli</t>
  </si>
  <si>
    <t>Via Andrea Costa 7/a</t>
  </si>
  <si>
    <t>Via Andrea costa 7/D</t>
  </si>
  <si>
    <t>Macelleria mazzacurati</t>
  </si>
  <si>
    <t>Via Andrea costa 35b</t>
  </si>
  <si>
    <t>Estetica e formazione</t>
  </si>
  <si>
    <t>Via Andrea costa 39b</t>
  </si>
  <si>
    <t>Tecnolif elettronica</t>
  </si>
  <si>
    <t>Via Andrea costa 39a</t>
  </si>
  <si>
    <t>Via Andrea costa 43b</t>
  </si>
  <si>
    <t>Via Andrea costa 43c</t>
  </si>
  <si>
    <t xml:space="preserve">Da aprire manualmente, </t>
  </si>
  <si>
    <t>Via Andrea Costa 45b</t>
  </si>
  <si>
    <t xml:space="preserve">Chiesa di san Paolo di ravone </t>
  </si>
  <si>
    <t>Via Andrea costa 89</t>
  </si>
  <si>
    <t>Beauty Hero</t>
  </si>
  <si>
    <t>via Olindo Guerrini 2a</t>
  </si>
  <si>
    <t>Il forno calzolari</t>
  </si>
  <si>
    <t>Via Andrea costa 121a</t>
  </si>
  <si>
    <t>Campanello (indica in nota se non funziona/non è raggiungibile ecc.), Altissimo</t>
  </si>
  <si>
    <t xml:space="preserve">Pasticceria Valle </t>
  </si>
  <si>
    <t>Via Andrea costa 125f</t>
  </si>
  <si>
    <t>Mr cucito</t>
  </si>
  <si>
    <t xml:space="preserve">Via Andrea Costa 131 ³ f </t>
  </si>
  <si>
    <t>Il taffio</t>
  </si>
  <si>
    <t>Via Andrea costa 133d</t>
  </si>
  <si>
    <t>Laboratorio orafo unda gioielli</t>
  </si>
  <si>
    <t>Via Andrea costa 137d</t>
  </si>
  <si>
    <t>Campanello (indica in nota se non funziona/non è raggiungibile ecc.), Campanello sopra al gradino</t>
  </si>
  <si>
    <t>Via Andrea costa 137e</t>
  </si>
  <si>
    <t>Foto Stadio</t>
  </si>
  <si>
    <t>via Andrea costa 139</t>
  </si>
  <si>
    <t>Via Andrea Costa 139 a</t>
  </si>
  <si>
    <t>Trattoria del Ghiottone</t>
  </si>
  <si>
    <t>Via Andrea Costa 136 B</t>
  </si>
  <si>
    <t>D.vino caffè</t>
  </si>
  <si>
    <t>Via Duse 20 E</t>
  </si>
  <si>
    <t>Farmacia Duse</t>
  </si>
  <si>
    <t>Via duse 20 b</t>
  </si>
  <si>
    <t>1,4 m</t>
  </si>
  <si>
    <t>Ambulatorio veterinario</t>
  </si>
  <si>
    <t>Veterinario</t>
  </si>
  <si>
    <t>Via duse 18D</t>
  </si>
  <si>
    <t>Tagliati per il successo</t>
  </si>
  <si>
    <t>Via Duse 18c</t>
  </si>
  <si>
    <t>Panificio Martinelli</t>
  </si>
  <si>
    <t>Panificio</t>
  </si>
  <si>
    <t>Via duse 16 G</t>
  </si>
  <si>
    <t>106 cm</t>
  </si>
  <si>
    <t>Ap mercatone</t>
  </si>
  <si>
    <t>Via duse 16f</t>
  </si>
  <si>
    <t>Campanello (indica in nota se non funziona/non è raggiungibile ecc.), Non funziona</t>
  </si>
  <si>
    <t>Mercato contro il carovita</t>
  </si>
  <si>
    <t>Via duse 16 E</t>
  </si>
  <si>
    <t>160 cm</t>
  </si>
  <si>
    <t>Fashion centro estetico</t>
  </si>
  <si>
    <t>Via duse 16 A</t>
  </si>
  <si>
    <t>81 cm</t>
  </si>
  <si>
    <t>Putéca</t>
  </si>
  <si>
    <t>Via duse 14f</t>
  </si>
  <si>
    <t>L'angolo bar</t>
  </si>
  <si>
    <t>Via duse 10 A</t>
  </si>
  <si>
    <t>Pizzeria la gatta</t>
  </si>
  <si>
    <t>Via duse 6e</t>
  </si>
  <si>
    <t>Caffetteria del portico</t>
  </si>
  <si>
    <t>Via duse 5 A</t>
  </si>
  <si>
    <t>Gloria parrucchiera</t>
  </si>
  <si>
    <t>Via duse 5D</t>
  </si>
  <si>
    <t>Easy point</t>
  </si>
  <si>
    <t>Via duse 7A</t>
  </si>
  <si>
    <t>Via duse 7c</t>
  </si>
  <si>
    <t>Miniprix</t>
  </si>
  <si>
    <t>Via duse 7 e</t>
  </si>
  <si>
    <t>Bani supermarket</t>
  </si>
  <si>
    <t>Via duse 9b</t>
  </si>
  <si>
    <t>Zhusushi Asian fusion</t>
  </si>
  <si>
    <t>Via duse 11 b</t>
  </si>
  <si>
    <t>Kebab fritti e hamburger</t>
  </si>
  <si>
    <t>Pizza e kebab asporto</t>
  </si>
  <si>
    <t>Via duse 11e</t>
  </si>
  <si>
    <t>Trattoria della nunzia</t>
  </si>
  <si>
    <t>Via duse 17b</t>
  </si>
  <si>
    <t>Salumeria drogheria</t>
  </si>
  <si>
    <t>Salumeria</t>
  </si>
  <si>
    <t>Via duse 17 c</t>
  </si>
  <si>
    <t>Il salotto di Tania</t>
  </si>
  <si>
    <t>Via duse 17D</t>
  </si>
  <si>
    <t>Macelleria</t>
  </si>
  <si>
    <t>Fruttivendolo</t>
  </si>
  <si>
    <t>Via duse 17g</t>
  </si>
  <si>
    <t>Il caffè ventura</t>
  </si>
  <si>
    <t>Bar</t>
  </si>
  <si>
    <t>Via duse 19a</t>
  </si>
  <si>
    <t>Bar Gardenia</t>
  </si>
  <si>
    <t>Via Mazzini 1 A</t>
  </si>
  <si>
    <t>Bar Shangai</t>
  </si>
  <si>
    <t>Via Mazzini 1/c</t>
  </si>
  <si>
    <t>Da aprire manualmente, Al momento era fissata in posizione completamente aperta</t>
  </si>
  <si>
    <t>86 cm</t>
  </si>
  <si>
    <t>Non serve rampa</t>
  </si>
  <si>
    <t>Via Mazzini 5A</t>
  </si>
  <si>
    <t>Tabaccheria Mazzini</t>
  </si>
  <si>
    <t>Via Mazzini 11/C</t>
  </si>
  <si>
    <t>Quadreria</t>
  </si>
  <si>
    <t>Via Mazzini 15 b</t>
  </si>
  <si>
    <t>Anthemon</t>
  </si>
  <si>
    <t>Via Mazzini 17 C/D</t>
  </si>
  <si>
    <t>Spiriteca</t>
  </si>
  <si>
    <t>Via Mazzini 31G</t>
  </si>
  <si>
    <t>Cartoleria snoopy</t>
  </si>
  <si>
    <t>Cartoleria</t>
  </si>
  <si>
    <t>Via Mazzini 37 A</t>
  </si>
  <si>
    <t>Riflessi di donna</t>
  </si>
  <si>
    <t>Via Mazzini 37E</t>
  </si>
  <si>
    <t>Suite 39</t>
  </si>
  <si>
    <t>Via Mazzini 39</t>
  </si>
  <si>
    <t>Lavanderia mazzini</t>
  </si>
  <si>
    <t>Via Mazzini 41c</t>
  </si>
  <si>
    <t>Da aprire manualmente, Era bloccata in posizione aperta</t>
  </si>
  <si>
    <t>Hotel Blumen</t>
  </si>
  <si>
    <t>Hotel</t>
  </si>
  <si>
    <t>Via Mazzini 45 c</t>
  </si>
  <si>
    <t>C'è un campanello non segnalato piccolo</t>
  </si>
  <si>
    <t>Carrefour express</t>
  </si>
  <si>
    <t>Via Mazzini 82E</t>
  </si>
  <si>
    <t>Aperta perennemente</t>
  </si>
  <si>
    <t>Aveda</t>
  </si>
  <si>
    <t>Parrucchiera</t>
  </si>
  <si>
    <t>Via Mazzini 60 c</t>
  </si>
  <si>
    <t>Hair fashion</t>
  </si>
  <si>
    <t>Via Mazzini 52E</t>
  </si>
  <si>
    <t>Black Virgo tattoo studio</t>
  </si>
  <si>
    <t>Studio di tatuaggi</t>
  </si>
  <si>
    <t>Via mazzini 20/a</t>
  </si>
  <si>
    <t>Via Saragozza 81 A Bologna</t>
  </si>
  <si>
    <t>Via Saragozza 81 D Bologna</t>
  </si>
  <si>
    <t>Via Saragozza 81 E Bologna</t>
  </si>
  <si>
    <t>Via Saragozza 81 F Bologna</t>
  </si>
  <si>
    <t>Via Saragozza 81 H Bologna</t>
  </si>
  <si>
    <t>Via Saragozza 81 I Bologna</t>
  </si>
  <si>
    <t>Va Saragozza 83/A Bologna</t>
  </si>
  <si>
    <t>Via Saragozza 83/B Bologna</t>
  </si>
  <si>
    <t>Via Saragozza 83/C Bologna</t>
  </si>
  <si>
    <t>Via Saragozza 85 A Bologna</t>
  </si>
  <si>
    <t>Via Saragozza 85 C Bologna</t>
  </si>
  <si>
    <t>Via Saragozza 87/A Bologna</t>
  </si>
  <si>
    <t>Via Saragozza 87/b Bologna</t>
  </si>
  <si>
    <t>Via Saragozza 89/a Bologna</t>
  </si>
  <si>
    <t>Via Saragozza 91/a Bologna</t>
  </si>
  <si>
    <t>Via Saragozza 91/b Bologna</t>
  </si>
  <si>
    <t>Via Saragozza 93/b Bologna</t>
  </si>
  <si>
    <t>Via Saragozza 95/a Bologna</t>
  </si>
  <si>
    <t>Via Saragozza 97/b Bologna</t>
  </si>
  <si>
    <t>Via Saragozza 97/c Bologna</t>
  </si>
  <si>
    <t>Via Saragozza 101/a Bologna</t>
  </si>
  <si>
    <t>Via Saragozza 101/c Bologna</t>
  </si>
  <si>
    <t>Via Saragozza 112/h Bologna</t>
  </si>
  <si>
    <t>Via Andrea Costa 4 H Bologna</t>
  </si>
  <si>
    <t>Via Andrea Costa 1a Bologna</t>
  </si>
  <si>
    <t>Via Andrea Costa 1/b Bologna</t>
  </si>
  <si>
    <t>Via Andrea Costa 7/b Bologna</t>
  </si>
  <si>
    <t>Via Andrea Costa 9/a Bologna</t>
  </si>
  <si>
    <t>Via Andrea Costa 11/b Bologna</t>
  </si>
  <si>
    <t>Via Andrea Costa 35/a Bologna</t>
  </si>
  <si>
    <t>Via Andrea Costa 37/a Bologna</t>
  </si>
  <si>
    <t>Via Andrea Costa 39c Bologna</t>
  </si>
  <si>
    <t>Via Andrea Costa 39 Bologna</t>
  </si>
  <si>
    <t>Via Andrea Costa 41/a Bologna</t>
  </si>
  <si>
    <t>Via Andrea Costa 43/d Bologna</t>
  </si>
  <si>
    <t>Via Andrea Costa 47/b Bologna</t>
  </si>
  <si>
    <t>Via Andrea costa61/b Bologna</t>
  </si>
  <si>
    <t>Via Andrea Costa 119a Bologna</t>
  </si>
  <si>
    <t>Via Andrea Costa 119c Bologna</t>
  </si>
  <si>
    <t>Via Andrea Costa 121/b Bologna</t>
  </si>
  <si>
    <t>Via Andrea Costa 123 b Bologna</t>
  </si>
  <si>
    <t>Via Andrea Costa 125d Bologna</t>
  </si>
  <si>
    <t>Via Andrea Costa 129d Bologna</t>
  </si>
  <si>
    <t>Via Andrea Costa 131a Bologna</t>
  </si>
  <si>
    <t>Via Andrea Costa 131b Bologna</t>
  </si>
  <si>
    <t>Via Andrea Costa 131 Bologna</t>
  </si>
  <si>
    <t>Via Andrea Costa 133 Bologna</t>
  </si>
  <si>
    <t>Via Andrea Costa 133e Bologna</t>
  </si>
  <si>
    <t>Via Andrea Costa 135 Bologna</t>
  </si>
  <si>
    <t>Via Andrea Costa 137a Bologna</t>
  </si>
  <si>
    <t>Vua andrea costa137 Bologna</t>
  </si>
  <si>
    <t>Via Andrea Costa 139b Bologna</t>
  </si>
  <si>
    <t>Via Andrea Costa  141 a Bologna</t>
  </si>
  <si>
    <t>Via Andrea Costa 40c Bologna</t>
  </si>
  <si>
    <t>Via Andrea Costa 40a Bologna</t>
  </si>
  <si>
    <t>Via Andrea Costa 38e Bologna</t>
  </si>
  <si>
    <t>Via Andrea Costa 36b Bologna</t>
  </si>
  <si>
    <t>Via Andrea Costa 34d Bologna</t>
  </si>
  <si>
    <t>Via massarenti 2/a Bologna</t>
  </si>
  <si>
    <t>Via massarenti 2/2  Bologna</t>
  </si>
  <si>
    <t>Via Massarenti 2B Bologna</t>
  </si>
  <si>
    <t>Via massarenti 8/c  Bologna</t>
  </si>
  <si>
    <t>Via massarenti 10 b  Bologna</t>
  </si>
  <si>
    <t>Via Massarenti 22/a Bologna</t>
  </si>
  <si>
    <t>Via Massarenti 24/a Bologna</t>
  </si>
  <si>
    <t>Via massarenti 26  Bologna</t>
  </si>
  <si>
    <t>Via massarenti 26/b  Bologna</t>
  </si>
  <si>
    <t>Via massarenti 28/a Bologna</t>
  </si>
  <si>
    <t>Via massarenti 46 Bologna</t>
  </si>
  <si>
    <t>Via Massarenti 48/b Bologna</t>
  </si>
  <si>
    <t>Via Massarenti 48/e Bologna</t>
  </si>
  <si>
    <t>Via Massarenti 48/f Bologna</t>
  </si>
  <si>
    <t>Via Massarenti 48/h Bologna</t>
  </si>
  <si>
    <t>Via Massarenti 48/i Bologna</t>
  </si>
  <si>
    <t>Via Massarenti 48/n Bologna</t>
  </si>
  <si>
    <t>Via Matteotti 42 Bologna</t>
  </si>
  <si>
    <t>Via Massarenti 54/c Bologna</t>
  </si>
  <si>
    <t>Via Matteotti 40/b Bologna</t>
  </si>
  <si>
    <t>Via Massarenti 54/d Bologna</t>
  </si>
  <si>
    <t>Via Matteotti 40/a Bologna</t>
  </si>
  <si>
    <t>Via Massarenti 54/h Bologna</t>
  </si>
  <si>
    <t>Via Matteotti 38/a Bologna</t>
  </si>
  <si>
    <t>Via Matteotti 36/2 Bologna</t>
  </si>
  <si>
    <t>Via Massarenti 70/b Bologna</t>
  </si>
  <si>
    <t>Via Massarenti 70/c Bologna</t>
  </si>
  <si>
    <t>Via Matteotti 36/c Bologna</t>
  </si>
  <si>
    <t>Via Massarenti 70/d Bologna</t>
  </si>
  <si>
    <t>Via Matteotti 34/a Bologna</t>
  </si>
  <si>
    <t>Via Massarenti 70C  Bologna</t>
  </si>
  <si>
    <t>Via Matteotti 32/f Bologna</t>
  </si>
  <si>
    <t>Via Matteotti 32/e Bologna</t>
  </si>
  <si>
    <t>Via Massarenti 76/a Bologna</t>
  </si>
  <si>
    <t>Via Matteotti 32/d Bologna</t>
  </si>
  <si>
    <t>Via Massarenti 78B Bologna</t>
  </si>
  <si>
    <t>Via Matteotti 32/c Bologna</t>
  </si>
  <si>
    <t>Via Matteotti 32/a Bologna</t>
  </si>
  <si>
    <t>Via Matteotti 28/c Bologna</t>
  </si>
  <si>
    <t>Via Matteotti 28/e Bologna</t>
  </si>
  <si>
    <t>Via Matteotti 26/d Bologna</t>
  </si>
  <si>
    <t>Via Matteotti 26/a Bologna</t>
  </si>
  <si>
    <t>Via Matteotti 22/d Bologna</t>
  </si>
  <si>
    <t>Via Matteotti 20/d Bologna</t>
  </si>
  <si>
    <t>via Lipparini 8D-8F Bologna</t>
  </si>
  <si>
    <t>via Lipparini 10D-10E-10F-10G Bologna</t>
  </si>
  <si>
    <t>via Lipparini 12A e 12C Bologna</t>
  </si>
  <si>
    <t>via Lipparini 6A-6B Bologna</t>
  </si>
  <si>
    <t>Largo Respighi 2F Bologna</t>
  </si>
  <si>
    <t>Largo Respighi 4/e Bologna</t>
  </si>
  <si>
    <t>Largo Respighi 6/c Bologna</t>
  </si>
  <si>
    <t>Via de castagnoli 11 a Bologna</t>
  </si>
  <si>
    <t>via di Saliceto 7E-7F Bologna</t>
  </si>
  <si>
    <t>Via Irnerio 27 Bologna</t>
  </si>
  <si>
    <t>Via Matteotti 20/C Bologna</t>
  </si>
  <si>
    <t>Via Matteotti 20/B Bologna</t>
  </si>
  <si>
    <t>Via Matteotti 18/D Bologna</t>
  </si>
  <si>
    <t>Via Matteotti 16/c Bologna</t>
  </si>
  <si>
    <t>Via Matteotti 6/G Bologna</t>
  </si>
  <si>
    <t>Via Matteotti 6/D Bologna</t>
  </si>
  <si>
    <t>Via Matteotti 6/C Bologna</t>
  </si>
  <si>
    <t>Via Matteotti 6/A Bologna</t>
  </si>
  <si>
    <t>Via Matteotti 4/b Bologna</t>
  </si>
  <si>
    <t>Via Matteotti 2/C Bologna</t>
  </si>
  <si>
    <t>Via Matteotti 2/B Bologna</t>
  </si>
  <si>
    <t>Via Matteotti 2/A Bologna</t>
  </si>
  <si>
    <t>Via saffi 1c Bologna</t>
  </si>
  <si>
    <t>Via saffi 2g-h Bologna</t>
  </si>
  <si>
    <t>Via saffi 2m Bologna</t>
  </si>
  <si>
    <t>Via saffi 2n Bologna</t>
  </si>
  <si>
    <t>Via saffi 2/0 Bologna</t>
  </si>
  <si>
    <t>Via saffi 4 d Bologna</t>
  </si>
  <si>
    <t>Via saffi 4h Bologna</t>
  </si>
  <si>
    <t>Via saffi 4 i Bologna</t>
  </si>
  <si>
    <t>Via saffi 6a  Bologna</t>
  </si>
  <si>
    <t>_x000D_
Via saffi 6c Bologna</t>
  </si>
  <si>
    <t>Via saffi 8b Bologna</t>
  </si>
  <si>
    <t>Via saffi 8d Bologna</t>
  </si>
  <si>
    <t>Via saffi 8f Bologna</t>
  </si>
  <si>
    <t>Via saffi 8g Bologna</t>
  </si>
  <si>
    <t>Via saffi 10 a Bologna</t>
  </si>
  <si>
    <t>Via saffi 12 m Bologna</t>
  </si>
  <si>
    <t>Via saffi 12 Bologna</t>
  </si>
  <si>
    <t>Via saffi 12 r Bologna</t>
  </si>
  <si>
    <t>Via saffi 22 s Bologna</t>
  </si>
  <si>
    <t>Via saffi 14 b Bologna</t>
  </si>
  <si>
    <t>Via saffi 16 b Bologna</t>
  </si>
  <si>
    <t>Via Andrea Costa 7/a Bologna</t>
  </si>
  <si>
    <t>Via Andrea costa 7/D Bologna</t>
  </si>
  <si>
    <t>Via Andrea costa 35b Bologna</t>
  </si>
  <si>
    <t>Via Andrea costa 39b Bologna</t>
  </si>
  <si>
    <t>Via Andrea costa 39a Bologna</t>
  </si>
  <si>
    <t>Via Andrea costa 43b Bologna</t>
  </si>
  <si>
    <t>Via Andrea costa 43c Bologna</t>
  </si>
  <si>
    <t>Via Andrea Costa 45b Bologna</t>
  </si>
  <si>
    <t>Via Andrea costa 89 Bologna</t>
  </si>
  <si>
    <t>via Olindo Guerrini 2a Bologna</t>
  </si>
  <si>
    <t>Via Andrea costa 121a Bologna</t>
  </si>
  <si>
    <t>Via Andrea costa 125f Bologna</t>
  </si>
  <si>
    <t>Via Andrea Costa 131 ³ f  Bologna</t>
  </si>
  <si>
    <t>Via Andrea costa 133d Bologna</t>
  </si>
  <si>
    <t>Via Andrea costa 137d Bologna</t>
  </si>
  <si>
    <t>Via Andrea costa 137e Bologna</t>
  </si>
  <si>
    <t>via Andrea costa 139 Bologna</t>
  </si>
  <si>
    <t>Via Andrea Costa 139 a Bologna</t>
  </si>
  <si>
    <t>Via Andrea Costa 136 B Bologna</t>
  </si>
  <si>
    <t>Via Duse 20 E Bologna</t>
  </si>
  <si>
    <t>Via duse 20 b Bologna</t>
  </si>
  <si>
    <t>Via duse 18D Bologna</t>
  </si>
  <si>
    <t>Via Duse 18c Bologna</t>
  </si>
  <si>
    <t>Via duse 16 G Bologna</t>
  </si>
  <si>
    <t>Via duse 16f Bologna</t>
  </si>
  <si>
    <t>Via duse 16 E Bologna</t>
  </si>
  <si>
    <t>Via duse 16 A Bologna</t>
  </si>
  <si>
    <t>Via duse 14f Bologna</t>
  </si>
  <si>
    <t>Via duse 10 A Bologna</t>
  </si>
  <si>
    <t>Via duse 6e Bologna</t>
  </si>
  <si>
    <t>Via duse 5 A Bologna</t>
  </si>
  <si>
    <t>Via duse 5D Bologna</t>
  </si>
  <si>
    <t>Via duse 7A Bologna</t>
  </si>
  <si>
    <t>Via duse 7c Bologna</t>
  </si>
  <si>
    <t>Via duse 7 e Bologna</t>
  </si>
  <si>
    <t>Via duse 9b Bologna</t>
  </si>
  <si>
    <t>Via duse 11 b Bologna</t>
  </si>
  <si>
    <t>Via duse 11e Bologna</t>
  </si>
  <si>
    <t>Via duse 17b Bologna</t>
  </si>
  <si>
    <t>Via duse 17 c Bologna</t>
  </si>
  <si>
    <t>Via duse 17D Bologna</t>
  </si>
  <si>
    <t>Via duse 17g Bologna</t>
  </si>
  <si>
    <t>Via duse 19a Bologna</t>
  </si>
  <si>
    <t>Via Mazzini 1 A Bologna</t>
  </si>
  <si>
    <t>Via Mazzini 1/c Bologna</t>
  </si>
  <si>
    <t>Via Mazzini 5A Bologna</t>
  </si>
  <si>
    <t>Via Mazzini 11/C Bologna</t>
  </si>
  <si>
    <t>Via Mazzini 15 b Bologna</t>
  </si>
  <si>
    <t>Via Mazzini 17 C/D Bologna</t>
  </si>
  <si>
    <t>Via Mazzini 31G Bologna</t>
  </si>
  <si>
    <t>Via Mazzini 37 A Bologna</t>
  </si>
  <si>
    <t>Via Mazzini 37E Bologna</t>
  </si>
  <si>
    <t>Via Mazzini 39 Bologna</t>
  </si>
  <si>
    <t>Via Mazzini 41c Bologna</t>
  </si>
  <si>
    <t>Via Mazzini 45 c Bologna</t>
  </si>
  <si>
    <t>Via Mazzini 82E Bologna</t>
  </si>
  <si>
    <t>Via Mazzini 60 c Bologna</t>
  </si>
  <si>
    <t>Via Mazzini 52E Bologna</t>
  </si>
  <si>
    <t>Via mazzini 20/a Bologna</t>
  </si>
  <si>
    <t>5%</t>
  </si>
  <si>
    <t>28%</t>
  </si>
  <si>
    <t>7%</t>
  </si>
  <si>
    <t>13%</t>
  </si>
  <si>
    <t>17%</t>
  </si>
  <si>
    <t>31%</t>
  </si>
  <si>
    <t>23%</t>
  </si>
  <si>
    <t>15%</t>
  </si>
  <si>
    <t>20%</t>
  </si>
  <si>
    <t>1%</t>
  </si>
  <si>
    <t>44%</t>
  </si>
  <si>
    <t>11%</t>
  </si>
  <si>
    <t>10%</t>
  </si>
  <si>
    <t>41%</t>
  </si>
  <si>
    <t>18%</t>
  </si>
  <si>
    <t>26%</t>
  </si>
  <si>
    <t>22%</t>
  </si>
  <si>
    <t>19%</t>
  </si>
  <si>
    <t>16%</t>
  </si>
  <si>
    <t>44.4905830</t>
  </si>
  <si>
    <t>11.3292416</t>
  </si>
  <si>
    <t>44.4906017</t>
  </si>
  <si>
    <t>44.4905544</t>
  </si>
  <si>
    <t>44.4907008</t>
  </si>
  <si>
    <t>44.4905629</t>
  </si>
  <si>
    <t>44.4905644</t>
  </si>
  <si>
    <t>44.4905958</t>
  </si>
  <si>
    <t>44.4906027</t>
  </si>
  <si>
    <t>44.4905548</t>
  </si>
  <si>
    <t>44.4905681</t>
  </si>
  <si>
    <t>44.4904562</t>
  </si>
  <si>
    <t>44.4904758</t>
  </si>
  <si>
    <t>44.4904789</t>
  </si>
  <si>
    <t>44.4904480</t>
  </si>
  <si>
    <t>44.4904837</t>
  </si>
  <si>
    <t>44.4904571</t>
  </si>
  <si>
    <t>44.4904692</t>
  </si>
  <si>
    <t>44.4904114</t>
  </si>
  <si>
    <t>44.4904743</t>
  </si>
  <si>
    <t>44.4903259</t>
  </si>
  <si>
    <t>44.4946555</t>
  </si>
  <si>
    <t>44.4948604</t>
  </si>
  <si>
    <t>44.4948926</t>
  </si>
  <si>
    <t>44.4949066</t>
  </si>
  <si>
    <t>44.4949397</t>
  </si>
  <si>
    <t>44.4949542</t>
  </si>
  <si>
    <t>44.4950255</t>
  </si>
  <si>
    <t>44.4950402</t>
  </si>
  <si>
    <t>44.4950820</t>
  </si>
  <si>
    <t>44.4951094</t>
  </si>
  <si>
    <t>44.4951784</t>
  </si>
  <si>
    <t>44.4951851</t>
  </si>
  <si>
    <t>44.4951916</t>
  </si>
  <si>
    <t>44.4952046</t>
  </si>
  <si>
    <t>44.4953012</t>
  </si>
  <si>
    <t>44.4952840</t>
  </si>
  <si>
    <t>44.4954489</t>
  </si>
  <si>
    <t>44.4953213</t>
  </si>
  <si>
    <t>44.4953500</t>
  </si>
  <si>
    <t>44.4953328</t>
  </si>
  <si>
    <t>44.4953327</t>
  </si>
  <si>
    <t>44.4952815</t>
  </si>
  <si>
    <t>44.4953514</t>
  </si>
  <si>
    <t>44.4952368</t>
  </si>
  <si>
    <t>44.4950743</t>
  </si>
  <si>
    <t>44.4950359</t>
  </si>
  <si>
    <t>44.4950719</t>
  </si>
  <si>
    <t>44.4949619</t>
  </si>
  <si>
    <t>44.4949132</t>
  </si>
  <si>
    <t>44.4949200</t>
  </si>
  <si>
    <t>44.4950955</t>
  </si>
  <si>
    <t>44.4951545</t>
  </si>
  <si>
    <t>44.4951408</t>
  </si>
  <si>
    <t>44.4951144</t>
  </si>
  <si>
    <t>44.4949952</t>
  </si>
  <si>
    <t>44.4939904</t>
  </si>
  <si>
    <t>44.4939799</t>
  </si>
  <si>
    <t>44.4938944</t>
  </si>
  <si>
    <t>44.4937400</t>
  </si>
  <si>
    <t>44.4937211</t>
  </si>
  <si>
    <t>44.4936719</t>
  </si>
  <si>
    <t>44.4936830</t>
  </si>
  <si>
    <t>44.4936472</t>
  </si>
  <si>
    <t>44.4941017</t>
  </si>
  <si>
    <t>44.4935749</t>
  </si>
  <si>
    <t>44.4935363</t>
  </si>
  <si>
    <t>44.4935002</t>
  </si>
  <si>
    <t>44.4936374</t>
  </si>
  <si>
    <t>44.5077857</t>
  </si>
  <si>
    <t>44.4933532</t>
  </si>
  <si>
    <t>44.5107889</t>
  </si>
  <si>
    <t>44.4933167</t>
  </si>
  <si>
    <t>44.4933533</t>
  </si>
  <si>
    <t>44.5107884</t>
  </si>
  <si>
    <t>44.5105922</t>
  </si>
  <si>
    <t>44.5106088</t>
  </si>
  <si>
    <t>44.4931627</t>
  </si>
  <si>
    <t>44.4931572</t>
  </si>
  <si>
    <t>44.5102478</t>
  </si>
  <si>
    <t>44.5101144</t>
  </si>
  <si>
    <t>44.4931472</t>
  </si>
  <si>
    <t>44.4930430</t>
  </si>
  <si>
    <t>44.5096090</t>
  </si>
  <si>
    <t>44.5095953</t>
  </si>
  <si>
    <t>44.5091075</t>
  </si>
  <si>
    <t>44.5087133</t>
  </si>
  <si>
    <t>44.5084801</t>
  </si>
  <si>
    <t>44.5406790</t>
  </si>
  <si>
    <t>44.5404665</t>
  </si>
  <si>
    <t>44.5397136</t>
  </si>
  <si>
    <t>44.5407632</t>
  </si>
  <si>
    <t>44.4964315</t>
  </si>
  <si>
    <t>44.4967000</t>
  </si>
  <si>
    <t>44.4967280</t>
  </si>
  <si>
    <t>44.4973477</t>
  </si>
  <si>
    <t>44.4974430</t>
  </si>
  <si>
    <t>44.5143633</t>
  </si>
  <si>
    <t>44.4997820</t>
  </si>
  <si>
    <t>44.5085376</t>
  </si>
  <si>
    <t>44.5084254</t>
  </si>
  <si>
    <t>44.5080533</t>
  </si>
  <si>
    <t>44.5075392</t>
  </si>
  <si>
    <t>44.5072848</t>
  </si>
  <si>
    <t>44.5078519</t>
  </si>
  <si>
    <t>44.5071120</t>
  </si>
  <si>
    <t>44.5071846</t>
  </si>
  <si>
    <t>44.4995523</t>
  </si>
  <si>
    <t>44.4993655</t>
  </si>
  <si>
    <t>44.4992564</t>
  </si>
  <si>
    <t>44.4992790</t>
  </si>
  <si>
    <t>44.4995953</t>
  </si>
  <si>
    <t>44.4995712</t>
  </si>
  <si>
    <t>44.5003144</t>
  </si>
  <si>
    <t>44.4998641</t>
  </si>
  <si>
    <t>44.4998067</t>
  </si>
  <si>
    <t>44.4998337</t>
  </si>
  <si>
    <t>44.4999586</t>
  </si>
  <si>
    <t>44.4999124</t>
  </si>
  <si>
    <t>44.5005296</t>
  </si>
  <si>
    <t>44.5000290</t>
  </si>
  <si>
    <t>44.5001210</t>
  </si>
  <si>
    <t>44.4951202</t>
  </si>
  <si>
    <t>44.4951319</t>
  </si>
  <si>
    <t>44.4957862</t>
  </si>
  <si>
    <t>44.4956279</t>
  </si>
  <si>
    <t>44.4950646</t>
  </si>
  <si>
    <t>44.5025343</t>
  </si>
  <si>
    <t>44.5022780</t>
  </si>
  <si>
    <t>44.5022234</t>
  </si>
  <si>
    <t>44.5018544</t>
  </si>
  <si>
    <t>44.5021069</t>
  </si>
  <si>
    <t>44.5018465</t>
  </si>
  <si>
    <t>44.5017626</t>
  </si>
  <si>
    <t>44.5013947</t>
  </si>
  <si>
    <t>44.5009553</t>
  </si>
  <si>
    <t>44.5012592</t>
  </si>
  <si>
    <t>44.5016420</t>
  </si>
  <si>
    <t>44.5018099</t>
  </si>
  <si>
    <t>44.5022508</t>
  </si>
  <si>
    <t>44.5024265</t>
  </si>
  <si>
    <t>44.4898207</t>
  </si>
  <si>
    <t>44.4896697</t>
  </si>
  <si>
    <t>44.4896384</t>
  </si>
  <si>
    <t>44.4893036</t>
  </si>
  <si>
    <t>44.4891179</t>
  </si>
  <si>
    <t>44.4890180</t>
  </si>
  <si>
    <t>44.4886451</t>
  </si>
  <si>
    <t>44.4886388</t>
  </si>
  <si>
    <t>44.4885973</t>
  </si>
  <si>
    <t>44.4885040</t>
  </si>
  <si>
    <t>44.4883481</t>
  </si>
  <si>
    <t>44.4881693</t>
  </si>
  <si>
    <t>44.4885712</t>
  </si>
  <si>
    <t>44.4889216</t>
  </si>
  <si>
    <t>44.4889512</t>
  </si>
  <si>
    <t>44.4894935</t>
  </si>
  <si>
    <t>11.3289438</t>
  </si>
  <si>
    <t>11.3289449</t>
  </si>
  <si>
    <t>11.3291812</t>
  </si>
  <si>
    <t>11.3288740</t>
  </si>
  <si>
    <t>11.3285042</t>
  </si>
  <si>
    <t>11.3284567</t>
  </si>
  <si>
    <t>11.3282056</t>
  </si>
  <si>
    <t>11.3280432</t>
  </si>
  <si>
    <t>11.3278225</t>
  </si>
  <si>
    <t>11.3273913</t>
  </si>
  <si>
    <t>11.3272806</t>
  </si>
  <si>
    <t>11.3272367</t>
  </si>
  <si>
    <t>11.3270927</t>
  </si>
  <si>
    <t>11.3270271</t>
  </si>
  <si>
    <t>11.3267323</t>
  </si>
  <si>
    <t>11.3267784</t>
  </si>
  <si>
    <t>11.3264837</t>
  </si>
  <si>
    <t>11.3258461</t>
  </si>
  <si>
    <t>11.3283036</t>
  </si>
  <si>
    <t>11.3278482</t>
  </si>
  <si>
    <t>11.3278757</t>
  </si>
  <si>
    <t>11.3278576</t>
  </si>
  <si>
    <t>11.3273828</t>
  </si>
  <si>
    <t>11.3271556</t>
  </si>
  <si>
    <t>11.3270961</t>
  </si>
  <si>
    <t>11.3265369</t>
  </si>
  <si>
    <t>11.3264248</t>
  </si>
  <si>
    <t>11.3263060</t>
  </si>
  <si>
    <t>11.3258563</t>
  </si>
  <si>
    <t>11.3257159</t>
  </si>
  <si>
    <t>11.3255493</t>
  </si>
  <si>
    <t>11.3252431</t>
  </si>
  <si>
    <t>11.3251532</t>
  </si>
  <si>
    <t>11.3248023</t>
  </si>
  <si>
    <t>11.3246107</t>
  </si>
  <si>
    <t>11.3242382</t>
  </si>
  <si>
    <t>11.3183029</t>
  </si>
  <si>
    <t>11.3184082</t>
  </si>
  <si>
    <t>11.3181061</t>
  </si>
  <si>
    <t>11.3181066</t>
  </si>
  <si>
    <t>11.3178414</t>
  </si>
  <si>
    <t>11.3174303</t>
  </si>
  <si>
    <t>11.3170174</t>
  </si>
  <si>
    <t>11.3161722</t>
  </si>
  <si>
    <t>11.3159433</t>
  </si>
  <si>
    <t>11.3157095</t>
  </si>
  <si>
    <t>11.3154441</t>
  </si>
  <si>
    <t>11.3152133</t>
  </si>
  <si>
    <t>11.3149749</t>
  </si>
  <si>
    <t>11.3173496</t>
  </si>
  <si>
    <t>11.3241120</t>
  </si>
  <si>
    <t>11.3241918</t>
  </si>
  <si>
    <t>11.3245964</t>
  </si>
  <si>
    <t>11.3252559</t>
  </si>
  <si>
    <t>11.3577695</t>
  </si>
  <si>
    <t>11.3579839</t>
  </si>
  <si>
    <t>11.3581819</t>
  </si>
  <si>
    <t>11.3584600</t>
  </si>
  <si>
    <t>11.3587419</t>
  </si>
  <si>
    <t>11.3589510</t>
  </si>
  <si>
    <t>11.3589573</t>
  </si>
  <si>
    <t>11.3590176</t>
  </si>
  <si>
    <t>11.3595260</t>
  </si>
  <si>
    <t>11.3594573</t>
  </si>
  <si>
    <t>11.3596678</t>
  </si>
  <si>
    <t>11.3596452</t>
  </si>
  <si>
    <t>11.3595839</t>
  </si>
  <si>
    <t>11.3452038</t>
  </si>
  <si>
    <t>11.3600620</t>
  </si>
  <si>
    <t>11.3470744</t>
  </si>
  <si>
    <t>11.3601203</t>
  </si>
  <si>
    <t>11.3602067</t>
  </si>
  <si>
    <t>11.3470296</t>
  </si>
  <si>
    <t>11.3470132</t>
  </si>
  <si>
    <t>11.3469442</t>
  </si>
  <si>
    <t>11.3608122</t>
  </si>
  <si>
    <t>11.3608802</t>
  </si>
  <si>
    <t>11.3469615</t>
  </si>
  <si>
    <t>11.3468283</t>
  </si>
  <si>
    <t>11.3613547</t>
  </si>
  <si>
    <t>11.3614877</t>
  </si>
  <si>
    <t>11.3467277</t>
  </si>
  <si>
    <t>11.3467933</t>
  </si>
  <si>
    <t>11.3466164</t>
  </si>
  <si>
    <t>11.3464743</t>
  </si>
  <si>
    <t>11.3463941</t>
  </si>
  <si>
    <t>11.3576373</t>
  </si>
  <si>
    <t>11.3578484</t>
  </si>
  <si>
    <t>11.3588464</t>
  </si>
  <si>
    <t>11.3574140</t>
  </si>
  <si>
    <t>11.3500487</t>
  </si>
  <si>
    <t>11.3496440</t>
  </si>
  <si>
    <t>11.3495653</t>
  </si>
  <si>
    <t>11.3488886</t>
  </si>
  <si>
    <t>11.3487622</t>
  </si>
  <si>
    <t>11.3501463</t>
  </si>
  <si>
    <t>11.3495972</t>
  </si>
  <si>
    <t>11.3463482</t>
  </si>
  <si>
    <t>11.3463615</t>
  </si>
  <si>
    <t>11.3458776</t>
  </si>
  <si>
    <t>11.3460941</t>
  </si>
  <si>
    <t>11.3460456</t>
  </si>
  <si>
    <t>11.3452758</t>
  </si>
  <si>
    <t>11.3460010</t>
  </si>
  <si>
    <t>11.3460147</t>
  </si>
  <si>
    <t>11.3267275</t>
  </si>
  <si>
    <t>11.3263001</t>
  </si>
  <si>
    <t>11.3259994</t>
  </si>
  <si>
    <t>11.3260810</t>
  </si>
  <si>
    <t>11.3258070</t>
  </si>
  <si>
    <t>11.3260165</t>
  </si>
  <si>
    <t>11.3237071</t>
  </si>
  <si>
    <t>11.3250837</t>
  </si>
  <si>
    <t>11.3251529</t>
  </si>
  <si>
    <t>11.3251403</t>
  </si>
  <si>
    <t>11.3249557</t>
  </si>
  <si>
    <t>11.3248259</t>
  </si>
  <si>
    <t>11.3231603</t>
  </si>
  <si>
    <t>11.3245725</t>
  </si>
  <si>
    <t>11.3243834</t>
  </si>
  <si>
    <t>11.3257922</t>
  </si>
  <si>
    <t>11.3258809</t>
  </si>
  <si>
    <t>11.3212884</t>
  </si>
  <si>
    <t>11.3207685</t>
  </si>
  <si>
    <t>11.3159329</t>
  </si>
  <si>
    <t>11.3703275</t>
  </si>
  <si>
    <t>11.3701760</t>
  </si>
  <si>
    <t>11.3701916</t>
  </si>
  <si>
    <t>11.3698801</t>
  </si>
  <si>
    <t>11.3700302</t>
  </si>
  <si>
    <t>11.3698957</t>
  </si>
  <si>
    <t>11.3697248</t>
  </si>
  <si>
    <t>11.3695101</t>
  </si>
  <si>
    <t>11.3692028</t>
  </si>
  <si>
    <t>11.3700427</t>
  </si>
  <si>
    <t>11.3702537</t>
  </si>
  <si>
    <t>11.3704212</t>
  </si>
  <si>
    <t>11.3704442</t>
  </si>
  <si>
    <t>11.3704443</t>
  </si>
  <si>
    <t>11.3706955</t>
  </si>
  <si>
    <t>11.3708051</t>
  </si>
  <si>
    <t>11.3579318</t>
  </si>
  <si>
    <t>11.3580535</t>
  </si>
  <si>
    <t>11.3582750</t>
  </si>
  <si>
    <t>11.3591098</t>
  </si>
  <si>
    <t>11.3595902</t>
  </si>
  <si>
    <t>11.3598240</t>
  </si>
  <si>
    <t>11.3606640</t>
  </si>
  <si>
    <t>11.3608789</t>
  </si>
  <si>
    <t>11.3609967</t>
  </si>
  <si>
    <t>11.3612622</t>
  </si>
  <si>
    <t>11.3615997</t>
  </si>
  <si>
    <t>11.3622170</t>
  </si>
  <si>
    <t>11.3616902</t>
  </si>
  <si>
    <t>11.3609630</t>
  </si>
  <si>
    <t>11.3605409</t>
  </si>
  <si>
    <t>11.3590860</t>
  </si>
  <si>
    <t>3cm</t>
  </si>
  <si>
    <t>10cm</t>
  </si>
  <si>
    <t>Sì, No</t>
  </si>
  <si>
    <t>Gioielleria Avila</t>
  </si>
  <si>
    <t>Studio dentistico Laura Stabile</t>
  </si>
  <si>
    <t xml:space="preserve">Ottico </t>
  </si>
  <si>
    <t>Centro Estetico</t>
  </si>
  <si>
    <t>Gioielleria</t>
  </si>
  <si>
    <t>Casalinghi</t>
  </si>
  <si>
    <t>Arredamenti casa e ufficio</t>
  </si>
  <si>
    <t>Negozio abbigliamento</t>
  </si>
  <si>
    <t>Azienda agricola</t>
  </si>
  <si>
    <t>Fotografo</t>
  </si>
  <si>
    <t>Fioreria Quadri</t>
  </si>
  <si>
    <t>h-gradino-max-formula</t>
  </si>
  <si>
    <t>In piano</t>
  </si>
  <si>
    <t>fotobagno3</t>
  </si>
  <si>
    <t>fotobagno4</t>
  </si>
  <si>
    <t>fotobagno5</t>
  </si>
  <si>
    <t>18amo3J2-XBmfy_bHB6K3OunvcSEGD5c1</t>
  </si>
  <si>
    <t>1JNPaqV4XN4k4sVJNV4_7fPtQKcD2yYT0</t>
  </si>
  <si>
    <t>1pDG_a0fo6hOoEExy667aIqBZ1PIwYkBb</t>
  </si>
  <si>
    <t>1zEXX_o2qIA6xmzudoyPwk5NI1hCe-XFw</t>
  </si>
  <si>
    <t>1acobhI2-ZukL6t6u1crEa5k3QLgR2cun</t>
  </si>
  <si>
    <t>1ZV9ufUWvAzPSRIOaQRkt-cvxYGYVcBDa</t>
  </si>
  <si>
    <t>1zilky7c3M_JnGqo7UxqmhEPswkOp3AMc</t>
  </si>
  <si>
    <t>1VMy2VwAYwSXy0Sr-8pouK4GSLQ5l_XTs</t>
  </si>
  <si>
    <t>1slfnSvZVx1f16SdanBzCZL12IJmHSNGY</t>
  </si>
  <si>
    <t>1LOGG3xTPA_qmIaFnXB4UAGUugddJo-g2</t>
  </si>
  <si>
    <t>1NoU9k9xZgnXqvM6WbFnpiCUrnEyUghGt</t>
  </si>
  <si>
    <t>1DXe8KYY8SFSg4KJ9gwioZ9D4AwjKmPSS</t>
  </si>
  <si>
    <t>1r-yCx0IBdbClMRmxxXaeRR9V7VGpcPXG</t>
  </si>
  <si>
    <t>1WV1thc_1Y419VlzcH56bIgVc2tWzyN7n</t>
  </si>
  <si>
    <t>1gSDtclA3lwsvO1Zxm6-555aLp8FRnSHL</t>
  </si>
  <si>
    <t>1XGdxBoP4Pw5En1FeZ42-EgzRpzW2jaBw</t>
  </si>
  <si>
    <t>1HIhdD-dDFZbCSijpOY-I7pptX7Js8u5y</t>
  </si>
  <si>
    <t>1f-F1kXTm9rb3CZbzQoqyDBYD5mTQACBr</t>
  </si>
  <si>
    <t>1VTEcuD4zkEHPCItRltc2uV7Y5vHFOaIA</t>
  </si>
  <si>
    <t>1iWz9eF8U_gxkc3ZVW71mScpimGNl9RuD</t>
  </si>
  <si>
    <t>1V9Xam4KvGdkxO96H_Z1g6JvKvnxaYhMI</t>
  </si>
  <si>
    <t>177JNjimE2VJEQ28ECS5vDMPVhafbZu08</t>
  </si>
  <si>
    <t>1-n2rql2EThbEQRT2PUYyiWSJ7wOkHZ8f</t>
  </si>
  <si>
    <t>1xqrqgqgUKn9fc9nI4nrdKY1ax4pyzo3b</t>
  </si>
  <si>
    <t>1Rn6WE5QjJHEPNVwR-LHvEg8kYAIcB_5J</t>
  </si>
  <si>
    <t>1LOgg-TFcbuvFyJUvSYhBZnrVloraBtDY</t>
  </si>
  <si>
    <t>1goLM4dXXqj0KjcMRA4pVKkgvtcDD6JcG</t>
  </si>
  <si>
    <t>1yRUAJ25W8Aj8llU98iGgBG0aH5Yq1BxR</t>
  </si>
  <si>
    <t>1GHxg_JccW1hKrWE1NRHWAXGnVqssJYJR</t>
  </si>
  <si>
    <t>100hLxu95yfASNPkyyYj191z5cnzOF-u6</t>
  </si>
  <si>
    <t>1RRuf_rglIUF9ohwYuQ2w9JbIyVr5RbfR</t>
  </si>
  <si>
    <t>1SapjzYPzOk7su8Z9NR47eN85NxU9KWZa</t>
  </si>
  <si>
    <t>1wPVAMOAXH8bvYYyyBhX1Z4OL74WmbB9N</t>
  </si>
  <si>
    <t>1Hwt1qdUuQyYWOefgjowHv1oj_vapX3Rt</t>
  </si>
  <si>
    <t>1L_7gsotqn4948Spux_LfWc_FmZb8eu_K</t>
  </si>
  <si>
    <t>1eQ_m6CZJ_zL3Nr_HAxZDDS3c3uaUGF9V</t>
  </si>
  <si>
    <t>1QOHVr216CthNlnEuvHTF2g96LIW6NuX7</t>
  </si>
  <si>
    <t>1bA_2FKXt1FFRFOWOyjTEvK5lUqu1D7gu</t>
  </si>
  <si>
    <t>1I0tyuzkY9m5bfqs0jRu6pC7QzXErF3-U</t>
  </si>
  <si>
    <t>13qDbg7ZVeQGPUmdSxv-7UJevvghCPg_8</t>
  </si>
  <si>
    <t>1l5lvEXpc4UNRuLcw0GKv8t-4WqJsJb4c</t>
  </si>
  <si>
    <t>1EBsZXCLBSiS3uTJMujLjljeKQZTARPRy</t>
  </si>
  <si>
    <t>1JG8kOdvfu78U9MBF6oLVe1ZBJm5muOBe</t>
  </si>
  <si>
    <t>1yApiUk66YteX89ytxZxs_ayXtlPFW7A6</t>
  </si>
  <si>
    <t>1szCqoxWC325FWVdIl5168ane3AYGnZXs</t>
  </si>
  <si>
    <t>1aVPgAR9PGNPSvm6Y09aWJWXs-fe3JnYf</t>
  </si>
  <si>
    <t>1o31WIeu0XZMZOxIMaH6I9KYosHDx3MQR</t>
  </si>
  <si>
    <t>16k0-F7Ght0_u_UoRWcmqpyJu0SSpRTvF</t>
  </si>
  <si>
    <t>1cHwlHyFq7rtNGy5KoBFY0-d-hGMVKZs5</t>
  </si>
  <si>
    <t>1Bn1CSYSHp6KOqZFXvvUdL0K__20JON49</t>
  </si>
  <si>
    <t>13Quf3fmAjRY2VErjED5-XeCX4onT76ZA</t>
  </si>
  <si>
    <t>167Ta6Pj0oDOGPNWSJk5EcQTRt8S765yh</t>
  </si>
  <si>
    <t>1gQPEQTGnB5Bz19D-YPlutvk86vZFWObe</t>
  </si>
  <si>
    <t>1p5t4IcpJT6pfCIfUt0-AIqV6xa2xLhJf</t>
  </si>
  <si>
    <t>1xDmtsN56dDjSb-7_0XpWU1OKSP9j-15G</t>
  </si>
  <si>
    <t>1n1tE2RGgWWFrejB6zsn_B0b6ennpxYY5</t>
  </si>
  <si>
    <t>1317eW-AVexe73ltuGdIB8uDhzDtS_ppe</t>
  </si>
  <si>
    <t>1ek-fqZIq1wEtJ4alJQBKiBtgKW2Ka870</t>
  </si>
  <si>
    <t>1PWAgXG6IMU65hmFClpmSRyH39V_HdRF4</t>
  </si>
  <si>
    <t>1CARau02m9h3RydL8wDHgfp7X2hZ2nCy3</t>
  </si>
  <si>
    <t>1QfLfTs0oe31MxwoR15wcHmzFZySLku3c</t>
  </si>
  <si>
    <t>1p_dAB9LtHK4PRFnhXrFjv-n2IEyI1eVQ</t>
  </si>
  <si>
    <t>15C7GWbJjiFR3UEeFd7prxrg4Z_mff8T_</t>
  </si>
  <si>
    <t>1pe7qAminA-irSJyN7jrN0y70NRGduCBC</t>
  </si>
  <si>
    <t>1pYNJAwX5HeerijDrS-9dOZFThLZxTenC</t>
  </si>
  <si>
    <t>1smxIgvTeFdzTLIWNwojiNZuOj3hs-yBK</t>
  </si>
  <si>
    <t>1bKO57VjlQ4PBcuNThH5N1spr4kPBMI5z</t>
  </si>
  <si>
    <t>14VcCVZVLSyzRgHf2kjOk5EyKDrMWAFJJ</t>
  </si>
  <si>
    <t>1PwH-PPU9JIMvK05bdPyzO7kP3eCtIrTv</t>
  </si>
  <si>
    <t>1AavGvW-QU3zA0lpyl1NihrpUFD4nImfF</t>
  </si>
  <si>
    <t>1ip-GIOt3Ef88LSzP7xtAeJoTx7Ry8mbh</t>
  </si>
  <si>
    <t>1oOJ4LFb6g2-3ARsCDWzYfTRPHGQV6lN1</t>
  </si>
  <si>
    <t>1nksaSw8jKX6R9YUO0uHz2VUblUwONwT5</t>
  </si>
  <si>
    <t>1Xkgtm0z_l5avD3htivrkuSXYm7hl8oqT</t>
  </si>
  <si>
    <t>1NM1KiuAGkd1s1hkIcjohLN1gdXpp6ABf</t>
  </si>
  <si>
    <t>1_lHupttaw1JvMdPUPDXIuolXFYbihgcu</t>
  </si>
  <si>
    <t>1sfdC5GtkR5Y6wEdwijxE1mmg19Gi6oKU</t>
  </si>
  <si>
    <t>1kcdsJ-EmEgmCxQOEXYA0ChatBdvi_M6_</t>
  </si>
  <si>
    <t>1qpP7LybKs_coZ9IjdZmE2UZDmH3Rfdea</t>
  </si>
  <si>
    <t>1uBgJjsJaPgE_myYM1-gNekos20xJvj4B</t>
  </si>
  <si>
    <t>1hNwfG9XGuoh_NZxMILPRmRmyhJJaarg6</t>
  </si>
  <si>
    <t>1fnjCYwx6Jo57DGEZHmZ9p836SAr0bzy7</t>
  </si>
  <si>
    <t>1dWvYsIsjdG_p0FNXkloYcEbLSz9zfVKv</t>
  </si>
  <si>
    <t>1Ulxi9qmvgQYg_C4wup8QSyvA7I7yY-32</t>
  </si>
  <si>
    <t>1cgwS-jShScLyxEENhILLSZrsyGEw7KUn</t>
  </si>
  <si>
    <t>18IjYyUCauDInP30DAMU76rMY5q3kdT9T</t>
  </si>
  <si>
    <t>1qgH17Su-eFvr0kmLICDRhbycZxI_Nt7d</t>
  </si>
  <si>
    <t>1uVJB8eiRCaM94jp4fKC21hZQdZemNzKX</t>
  </si>
  <si>
    <t>1iqPe7T61c095_prPrh7dUyZxKu2eAKvZ</t>
  </si>
  <si>
    <t>1Zc7Mtq3rxy_hcTDy6AQFrnAm_ppZClPb</t>
  </si>
  <si>
    <t>1l9ddXCGPqdT9KmPLn1koGwBF7ko8ZCC7</t>
  </si>
  <si>
    <t>1LA9IyO8idWOPd0WXUfbh92TzLBhxPMFV</t>
  </si>
  <si>
    <t>1-Nn8LTHhnifxvd1sReK2QPNqSVeGIFF6</t>
  </si>
  <si>
    <t>1itKRuvtT2VIZ3d6Em2aRNj5sJSSJsP68</t>
  </si>
  <si>
    <t>1B2pHamacy9NRYr-kzqQ4AOmYxjduHS3f</t>
  </si>
  <si>
    <t>1sdhyfuhdvh1Y8LMx4gdRn-TmPtyVYCog</t>
  </si>
  <si>
    <t>1lbDuFP5k64y0fruF2hBPiYvvz5KS8uFk</t>
  </si>
  <si>
    <t>14dXCzlKgqRlH5nVpHtwojzrDPALuTTB6</t>
  </si>
  <si>
    <t>1SAZGmdFlMZ1feI_yLs2RJTUqHf9mGuC-</t>
  </si>
  <si>
    <t>10_vp7CVWgqFJ12uQ_piNVtLOVABM2DjB</t>
  </si>
  <si>
    <t>1Lcsw1cLwupWaj-YKPIXcrpzwwkUdyJ78</t>
  </si>
  <si>
    <t>1mSHrXVtaPx72P-SgK1o-QC2xMEcwVJFU</t>
  </si>
  <si>
    <t>1gGKaEOgvYZh1sVl_oFCwp0yDt8mnJ1iI</t>
  </si>
  <si>
    <t>1q4MA8xTNIfVYE4zgGaviPPPTR85yYHUk</t>
  </si>
  <si>
    <t>1zA-bieQpn8x4O5FsjZ9xjxFBYGYD2ipA</t>
  </si>
  <si>
    <t>1GeEOHd1MaWmWEfokL73qPJPxDuXfBL0c</t>
  </si>
  <si>
    <t>1dv2DIe8V-1t5e9mGh_jspduRa45ey9x1</t>
  </si>
  <si>
    <t>1qhOKs40Z8jsZf7IJSQeNWuiAvLWWsXus</t>
  </si>
  <si>
    <t>1T1r-UvthwG9ohz51fFvnMbXrFK6c_9_x</t>
  </si>
  <si>
    <t>1GHpvZb4fsVlk8w1hUoXLjSIYn_RYSIy7</t>
  </si>
  <si>
    <t>1T4ZTL5UX0YVoWRXAhQopk11q9jhz449o</t>
  </si>
  <si>
    <t>1IUCCuzv3ko1NLZHJjJagWLhTFfC76_Iv</t>
  </si>
  <si>
    <t>1kbZt5j737EIEulID1k-xJaYD8lF6Lx5K</t>
  </si>
  <si>
    <t>1wiIWivteoG5Be4olDMzlii-tJpopom-b</t>
  </si>
  <si>
    <t>1jELTohSYgXYwjW7oRlqUBEN_OWtTSbyg</t>
  </si>
  <si>
    <t>1BDb4oKI053JH1qloZMFlUtq-z1qdZbSM</t>
  </si>
  <si>
    <t>18GZkNxui0cmO2sZSCB0xuSta-0MGajPI</t>
  </si>
  <si>
    <t>19oYTRf_YQVuLQqYaOqRwbjFYYdT8WHp7</t>
  </si>
  <si>
    <t>1BrnjPhDpzHg3iFnFkv_m8drXznHiO-2S</t>
  </si>
  <si>
    <t>1vi1xXBEMjEx2_lhqXBZBk2yOYj2t24Xy</t>
  </si>
  <si>
    <t>1Uk-uwoJvd7XNveiA5M-2irik_eD8igIq</t>
  </si>
  <si>
    <t>1Mh53SmUvIGEPxjPp4EaKquR2rcHeOK5-</t>
  </si>
  <si>
    <t>1nssG4mW1HA8UxxuxNIe9e4FLy0-SSuXJ</t>
  </si>
  <si>
    <t>147A0XqDsqK2l6nREPKchEaqRG2z-8l89</t>
  </si>
  <si>
    <t>1fPDoP51fEpBNTxVmgNkD1NqlBTHFBXjX</t>
  </si>
  <si>
    <t>10rim1QCokqyNhyPpETr34Vs9RpsgK28t</t>
  </si>
  <si>
    <t>1-fbLsAGd798xuq2uOOxVVjcTMmX-8Ns9</t>
  </si>
  <si>
    <t>1U4bcvsxnAmsTLMe-BZkOtJTk8KmVmrKs</t>
  </si>
  <si>
    <t>1NBobw4s4iSPgbEcXhAPRkyFfqg3cINmk</t>
  </si>
  <si>
    <t>1UJjGgonJOFKyWewDYX0yr37DS3G6jfXx</t>
  </si>
  <si>
    <t>1wq8RaMAwGIpLZjnLtUF73FpLAtHPuxdM</t>
  </si>
  <si>
    <t>1CSc4z8Ym-C2QInaBzV0Mgo4OU8vlxvky</t>
  </si>
  <si>
    <t>1XT7r0ir8z025KG3871nWux5wjp4hliMw</t>
  </si>
  <si>
    <t>1qOhX-akPtAF3HL_Sg_RsAoC36JK61EPn</t>
  </si>
  <si>
    <t>1MktvH4Pot3o3_Qef-8wObaderR5c4XoK</t>
  </si>
  <si>
    <t>1H8-aMP-IqoreihHaQRFNFRpOXbWWg0P7</t>
  </si>
  <si>
    <t>1r-EIGEIVuJkbGXhaoyELouBgWUwwIMu5</t>
  </si>
  <si>
    <t>1t0cyfF6Klkm-TxrQ6hVDYou3AGFhe7dU</t>
  </si>
  <si>
    <t>1oF72ZK5QxN7KURqHpoXUr19dNZhyyP0B</t>
  </si>
  <si>
    <t>1VHbg8RiHQ3E31OuztxK2a_OqzMrJqwFa</t>
  </si>
  <si>
    <t>18-INdpqcw3o2-IDcccbhKPMB_NnMhwvz</t>
  </si>
  <si>
    <t>14WUsiElJ91SKm7h5sIX0zkfc2Vn3o4n5</t>
  </si>
  <si>
    <t>1861VyB-kubUutRu74MJK8BLE_mMqvf83</t>
  </si>
  <si>
    <t>1ul_yrdZlx-8BLJsM184s0h8VQfp_Sp8v</t>
  </si>
  <si>
    <t>1b5ypDUcAqQ8ZaDwiDodp-flmWs8eHFsx</t>
  </si>
  <si>
    <t>10SupVlAjTMWHuMiwHX2DPLvHefrJ3R1X</t>
  </si>
  <si>
    <t>1HIK3p8e-KhygIvyyP5QOJSkp8voi8YNM</t>
  </si>
  <si>
    <t>1WdhDEDANOvRL5_JQiWAVOY88CmGoGOe9</t>
  </si>
  <si>
    <t>1eF7SjTNAGee4_RVeNAIJgwUZVgBt42DL</t>
  </si>
  <si>
    <t>15e715oYMA2MPUgFD2jwLwB9_en359_fs</t>
  </si>
  <si>
    <t>1mFOc68-yb639iaXe2dWWycqeQoPthMEk</t>
  </si>
  <si>
    <t>1n_v0xBY8ejWmA5YnWusQRQSerM6igPly</t>
  </si>
  <si>
    <t>1-P-760Vua4MbOvH6m9seBo1EKi5vl8KD</t>
  </si>
  <si>
    <t>1Q5t8LgGLBMsPOoGtDkrAB2-3qjwsG-p-</t>
  </si>
  <si>
    <t>19b4paNf7TwMGiJYcXVmOLi5ongmqP14o</t>
  </si>
  <si>
    <t>1bOVNqWFOAAHFtT763x17q1FTpEC_rMzq</t>
  </si>
  <si>
    <t>16VZOTovAJFZrSF0akmZDTTbc7sjYhFmi</t>
  </si>
  <si>
    <t>1IFkT1XgCyA7rWEwOxJsxst6lECq1TjAP</t>
  </si>
  <si>
    <t>1U_j_ENgjsWZeZpyXyd-PlgWKmdXp0Tdc</t>
  </si>
  <si>
    <t>13HYgDtTUdtXv9CBOkfwiJdWgOFBTJfyj</t>
  </si>
  <si>
    <t>1PUoKme0D7PjqaDfkRkEWtRomKKaXTUeg</t>
  </si>
  <si>
    <t>1EjQbMzq_pB4scRaOdrd0Fw3SBJH3lTSM</t>
  </si>
  <si>
    <t>1ae23yUyOi6vaXC8ZmX2cLrdrP-EwiMbp</t>
  </si>
  <si>
    <t>1DsPaIvCGfj6qZvyule6IFRCiRBhWxoE8</t>
  </si>
  <si>
    <t>1TerNeuChEc-aZBoSakxMJwYwhfs7Kq_3</t>
  </si>
  <si>
    <t>1L_fND8cb5ep0utcwJ-xACSz3fxDAcoaG</t>
  </si>
  <si>
    <t>1Dt7r9mkvFU-vViAi5cWbxErdVNb5KHRm</t>
  </si>
  <si>
    <t>1fgwEmkEq6a68HQyOtgeVcaEJNJ9dLId9</t>
  </si>
  <si>
    <t>1kIIkgxkR3TzfZsAx_38HtvvvmlimuQWd</t>
  </si>
  <si>
    <t>1kQ-UgCe3hDcVHqBgD8yEZ_jEg7vatY7Q</t>
  </si>
  <si>
    <t>12fRQTUBHhRqt5As8LpfVaEEjRzlgCTkA</t>
  </si>
  <si>
    <t>17Mom1BcezSSZ9JVCgcUlhnFWGoi9HkHK</t>
  </si>
  <si>
    <t>1DyspIARl3oU7lCNjRbAqzDm6ipNRWB_F</t>
  </si>
  <si>
    <t>14DzBRV0P05xNFqTcEwNLFgS4XUvArGMg</t>
  </si>
  <si>
    <t>1m95OrPt8SpyJK9X_6fGfaE4TAG_AdgjS</t>
  </si>
  <si>
    <t>1xdTlI022YWUQKZR9kUzIHBc09bhOX3RT</t>
  </si>
  <si>
    <t>1cS9R0QXWR00f2O9er1NGKXrdg_J9ppco</t>
  </si>
  <si>
    <t>1XR_cZYSALMhINMVSR6ZjqI8ZvC0KuQFk</t>
  </si>
  <si>
    <t>1RpRXY4wWPKcs69hBg3JLPyLpvYyEbxTW</t>
  </si>
  <si>
    <t>18ZrSGP5ny2sxfUvySiwvu7a_t4DEWVn0</t>
  </si>
  <si>
    <t>1PMj1BYXP2YuL2bQ_UU10vC2WugJ0lCm9</t>
  </si>
  <si>
    <t>1DUTfluUvReKTQEACFJdjRQq1HJOKMCRJ</t>
  </si>
  <si>
    <t>1ZMZl41VQ8oYLfJHXruq8nAN_0eNbkPwQ</t>
  </si>
  <si>
    <t>1-NZI05veWM9JsMnSR0VLVKUCCcXy5SVu</t>
  </si>
  <si>
    <t>1Vswqsh9FoK694pCqS7eo0cLhjQsQctbq</t>
  </si>
  <si>
    <t>1NJ8T0EIP4YKoyI1S7mdwj2YEyQtHk66o</t>
  </si>
  <si>
    <t>1ozMemoHQ9m2PPxAm5tUNe36pdl6AW2b4</t>
  </si>
  <si>
    <t>1Cys_0fhT8J5Xm5cb5e7IFodn1SRBtalj</t>
  </si>
  <si>
    <t>15D-P-OOTdUvwy7knaxH7dNoN_ZvbJQ73</t>
  </si>
  <si>
    <t>1xXm_IQ2MibkGWe2Jsg_Z7VlfeEu4n1zY</t>
  </si>
  <si>
    <t>1c4yNX8J5W_ef94mGP-W9BFgmmCa_BBG2</t>
  </si>
  <si>
    <t>1Km4C-gZ9sXoOAvtc9cORg_udKtfsq8ZP</t>
  </si>
  <si>
    <t>1MiPeJET3_QghfP47NcJkhca4pRhUQiIm</t>
  </si>
  <si>
    <t>1pWTB59H-Nk6r_RHd6O_JOoWLs1cgCFoG</t>
  </si>
  <si>
    <t>17TXZ2TFUfvROOpMSgbwEzOi18zlzdGq5</t>
  </si>
  <si>
    <t>1ePcREhpySqqPc6EB0GI0-03643I3ktP-</t>
  </si>
  <si>
    <t>1TP3fWFOvqNIuNvquY5bCnKkk5CgaqHhm</t>
  </si>
  <si>
    <t>1PXo0cWpqBTV2WeP3osF4LiuqhNeMTlDf</t>
  </si>
  <si>
    <t>1cs0Y-AeYBm4e8CJyDHOr_tu7_82KAFHF</t>
  </si>
  <si>
    <t>1VLRozDbNs0qiRAI0oPhDAWeRQpM_Sx-4</t>
  </si>
  <si>
    <t>1rkdzV4UDgjPlOZs9cclVw3ZamPQoizgu</t>
  </si>
  <si>
    <t>1M7aQ3R_GTIqwLLR429rYttwhQak1wKft</t>
  </si>
  <si>
    <t>18zjOAYf6BiLVtJATEES6b24GkG4-vLXY</t>
  </si>
  <si>
    <t>1_fCQzEDEdpyMn2WZBvYQJ9Dx7kQLyw0J</t>
  </si>
  <si>
    <t>1A5T05cvSGbd6WB_VJNY0cfdcINPHLQZN</t>
  </si>
  <si>
    <t>1wezECnLV6g5dUw_fvmisvcXP2Ma6XUtF</t>
  </si>
  <si>
    <t>1bfYtAgvxVz0vaXmyzNAQt9Sw9_tGPfTR</t>
  </si>
  <si>
    <t>1X_LtotfIvQmMUguksLzWGEPZEETStXUG</t>
  </si>
  <si>
    <t>1pSZB4hFh6HTGn2py7UVTww9wsNk84LIc</t>
  </si>
  <si>
    <t>1JACpJa7Dv1oeMTLo36-Mq5qEFM4EdVGP</t>
  </si>
  <si>
    <t>1mqn3pJuZJSov16c2wjHEziLqExL5F2lq</t>
  </si>
  <si>
    <t>1ZKCiVH1FStMufDjRlsEXpj7hbRKrxQj1</t>
  </si>
  <si>
    <t>1byZ6YQ-lg0iRi8n_zo5raB9FdZAbJzFn</t>
  </si>
  <si>
    <t>1wR_NzO2fpV0VsWfO_iU75ykc-pP3X9iF</t>
  </si>
  <si>
    <t>1NfI4KdjfmsFFb44tBxmn24HCmEgguwrf</t>
  </si>
  <si>
    <t>1Q0ec4ZqmcMzHoeagAmObHWYoJlXEbA5q</t>
  </si>
  <si>
    <t>1aMyp7XWBLEm4FYXQe_VP9HMwnifQzjQT</t>
  </si>
  <si>
    <t>1OfblBHsbaInJFXtTE336wrZr8xwAN3yA</t>
  </si>
  <si>
    <t>1utbLuzc9e1rOKnl45XE1Hmr2_yAy_Wyn</t>
  </si>
  <si>
    <t>1wmXhv2ZUSwCN4sSZSsx76d5jOiXv-xSX</t>
  </si>
  <si>
    <t>1IZi3sPQF3tYcshGo_BEpVV05gAJf2Y0h</t>
  </si>
  <si>
    <t>1VZsPgm8oNlMZsOyFCK28uut5a9pMmtTs</t>
  </si>
  <si>
    <t>1mA67fvnKpO0i2kXvGEl5B2qYj5y2P1UE</t>
  </si>
  <si>
    <t>10kXUA0x79PkX2y6_IHR7Wxh_t0a4ls3K</t>
  </si>
  <si>
    <t>1pjNZ6eyHN_hVQTDNiUaPdOgO8aN5CaCh</t>
  </si>
  <si>
    <t>1N0UAYbyHDYaHb5_7cNjsrIomMcyduFsy</t>
  </si>
  <si>
    <t>12a_pA_1vD-GVtoUoxX9qBoSIOcjOSez3</t>
  </si>
  <si>
    <t>1hqdwOpKaM-gwLjduGYgoWjp2HA30CDfy</t>
  </si>
  <si>
    <t>1P3DtsNlxOX6mupzZyxJZTSMJHwBWofbP</t>
  </si>
  <si>
    <t>1eLjvCX20KZlAOnsLzQHtEpCZpFJwrEXu</t>
  </si>
  <si>
    <t>1MI-KJuJzrcRrTWU4MVMSF67BdwKcQgdK</t>
  </si>
  <si>
    <t>1CiD82RMnSvdexjDzNGWzNQvk82fyhXTM</t>
  </si>
  <si>
    <t>14TeZBCjvJ6lf0GtqEBd1B5noBVK23E7S</t>
  </si>
  <si>
    <t>1rAUN5pG74ejlCAlc012M_FwyQyBv_jtb</t>
  </si>
  <si>
    <t>1KufluAzvk2ZM6Cr95k_co6ol1YZdN5-Y</t>
  </si>
  <si>
    <t>16Bh1TON2L0oDN_PE9c-UjTr2YKH6ugBt</t>
  </si>
  <si>
    <t>1RDyWw3dPjpLHai49exYOM-7wd2OlxN3D</t>
  </si>
  <si>
    <t>1Z8Aeo6yDm3IQRxw_257zWGqGmbsw3FPJ</t>
  </si>
  <si>
    <t>1DWJPjXLXgUC82spHxVoNCQi9LOga33xU</t>
  </si>
  <si>
    <t>1_4GyCqs7sUMBDDGwHpkndZfb4xFtdRlY</t>
  </si>
  <si>
    <t>1piQw7JYNg9zFpgnoEuydZAJ9g_7COrao</t>
  </si>
  <si>
    <t>1ys9rkFXVtp0uXc-aOPCegIibxZIHS2QE</t>
  </si>
  <si>
    <t>1nU1ryLfb_dC61ckRJa5E7KLXb9LcVel1</t>
  </si>
  <si>
    <t>1vsXopbD_Fy-RKabiv8Dr7cKcBLS-X4Zv</t>
  </si>
  <si>
    <t>10MSHdjXlaYWGXEqFPWj-i96GO5BYEj6B</t>
  </si>
  <si>
    <t>1_kLQhDs77vI1jsG_EQmQpzFBzZIJXOWc</t>
  </si>
  <si>
    <t>1LzIlAVwxafG1bE_00PSBWnD-2mLRnCEa</t>
  </si>
  <si>
    <t>1S47WhlR8HtqlhSOgpx087dS0c3lP8aLM</t>
  </si>
  <si>
    <t>1rqbxzssG4y6WJJgPaPjamszATbQuTFuB</t>
  </si>
  <si>
    <t>1m_JR85_mPAZZk6W71iKtj6djVHQdMenu</t>
  </si>
  <si>
    <t>1gMeskKkZYG3S9Uc8v9kavJAljIUSk1gW</t>
  </si>
  <si>
    <t>1a-xhsGmMZz53CyC-E5DBsClk8ZEvpMVC</t>
  </si>
  <si>
    <t>1FD6vNR5VPx2LRwnyrXwGo9KwQN1nBHET</t>
  </si>
  <si>
    <t>16w1z1UOCPaYx-ChUvJ2xhqHCH9WS_9m4</t>
  </si>
  <si>
    <t>18CuSr5hNOlYmAdl_fgVIGejXheDv8093</t>
  </si>
  <si>
    <t>1W382GkdTf4tJRJ_A7ozqqXWb1kVzHLqb</t>
  </si>
  <si>
    <t>1NAIC4vDvvz2Kf4uMzgdYQ8vX2-oiezCk</t>
  </si>
  <si>
    <t>1qmz9MvvOpr6uVc0YXtFE49ykGrdiDsI-</t>
  </si>
  <si>
    <t>1FZMnolA7dLfvo_pWxtLi7rLjWLZzN3pV</t>
  </si>
  <si>
    <t>1fhbexcYQGaBgrWhn_jByoYcznx4NJaQW</t>
  </si>
  <si>
    <t>11L9zD--qYgqy7nhnv8neP_xcTaaql-WY</t>
  </si>
  <si>
    <t>16i2UqqVDl3Xea3267xLYuh-thmqUbGCu</t>
  </si>
  <si>
    <t>1p2SB2Mss3HsPrVGvjeBmPjSExwI_Jeil</t>
  </si>
  <si>
    <t>1wCQdCJZWBVx8xV_JHgPuLBLDYxcMwmJo</t>
  </si>
  <si>
    <t>1o95O_9Q4K2XOBDLoYpcCfCkTwQRY1r-r</t>
  </si>
  <si>
    <t>1XYYZGpOrCMWRcxbT13DNGtqQ35YqXFhT</t>
  </si>
  <si>
    <t>1lRvurMCkxjjM9KPETGuvv6GjWJ8lpT9S</t>
  </si>
  <si>
    <t>1lQWIKNTRUs9wKJvbiEMWfoUvwpdt3XfZ</t>
  </si>
  <si>
    <t>15/04/2023</t>
  </si>
  <si>
    <t>18/04/2023</t>
  </si>
  <si>
    <t>22/04/2023</t>
  </si>
  <si>
    <t>26/04/2023</t>
  </si>
  <si>
    <t>29/04/2023</t>
  </si>
  <si>
    <t>06/05/2023</t>
  </si>
  <si>
    <t>11/05/2023</t>
  </si>
  <si>
    <t>13/05/2023</t>
  </si>
  <si>
    <t>27/05/2023</t>
  </si>
  <si>
    <t>1JS34ZRdgbG2eyi_WkZGudQdDjWzvQXn7</t>
  </si>
  <si>
    <t>1utHL-eEf_Ox6riV2qdwqA6KQtQ0XGpZa</t>
  </si>
  <si>
    <t>1DQGmsb7HqjbWbPFe_UjvsCoNQ8Ctyzwj</t>
  </si>
  <si>
    <t>1A3MM2UmSdRgnSGEXP2cLZlK6rt0gzNg2</t>
  </si>
  <si>
    <t>1x0ciBD8VMF6aREQlLFJb9bDRY9vn4Rj7</t>
  </si>
  <si>
    <t>11P_9RU9ExE9QwObbI7qYNrta-SxjyMFP</t>
  </si>
  <si>
    <t>1R3qUhHyxc7AvCb3YlNOYTlGr88n0hX28</t>
  </si>
  <si>
    <t>1GBX-UXR6iGFQXVJkykiHn9JFQ3n14HQQ</t>
  </si>
  <si>
    <t>1SORqkRef7HSuDAGIuSgz8pVonQ2xgidn</t>
  </si>
  <si>
    <t>1i5A3cmigsGCuZtk3azCSPoklE1Iy4aE3</t>
  </si>
  <si>
    <t>1wJKLlXnwYtl-RfT-6pne_sWezQGZbUdu</t>
  </si>
  <si>
    <t>15YWz7c_7yONEco5XbchDaNqu_80g5f5I</t>
  </si>
  <si>
    <t>1ItFXBE3Un2PNdv-en2QY2NH0EefckRJw</t>
  </si>
  <si>
    <t>1nbDz6ScfcMnznEU6ToWZi5-fBeHRKsa2</t>
  </si>
  <si>
    <t>1U7keeAfxRIopbsFtaU5_oS4sUZJ1Rndb</t>
  </si>
  <si>
    <t>1d13p4XA_ZZzKF_DR9qq1JJYHVOvGVClF</t>
  </si>
  <si>
    <t>1CS8PHbGjgMSa4stgdVZLPmvfDdAzEZjj</t>
  </si>
  <si>
    <t>1xAEF7huScNzdWWTSmxOdT1A8iPSveQuG</t>
  </si>
  <si>
    <t>148HoOjddTODyGgEm8WMNGM-4N5b2Q9PF</t>
  </si>
  <si>
    <t>15OwJ5wGzEGU5YohtpUnRHCQVOmbMOm6g</t>
  </si>
  <si>
    <t>1AdNE9eKN03-NWjjb2mXN_WskRqfcNLZO</t>
  </si>
  <si>
    <t>1gF16OW9DNnxWG0dud3gqgDGGW2ha0Bkt</t>
  </si>
  <si>
    <t>1DFYZERnvAGlYG_Sm1PYA_dusZDzb0dC2</t>
  </si>
  <si>
    <t>1zloNQUtl56n2SgQJAtmWX7iCLu8EeIge</t>
  </si>
  <si>
    <t>1LRq179DuviU4keBCDBKhNcw3alMndz8Y</t>
  </si>
  <si>
    <t>19XJsWopz4fZHJ_RSPl2Kppq_DCwj6YG0</t>
  </si>
  <si>
    <t>1LblxPNsLeGAgqtIT4zCkfeoi82NnMm_M</t>
  </si>
  <si>
    <t>1Tqs_t4RiRceTTuUO9JZ71oxuBEhyokaH</t>
  </si>
  <si>
    <t>1ngyMiQNafnTysX-tyczKLNiWoNFLChca</t>
  </si>
  <si>
    <t>1SlVNSs-eNkfNm7wQZTKFruxoNHSBMBXe</t>
  </si>
  <si>
    <t>1Oroek0K3fnL1iPaxTwSe8Y1IOeu2wV3N</t>
  </si>
  <si>
    <t>1ydp7_OEyI9_EzF7npIVNJECZsEpcMJ_b</t>
  </si>
  <si>
    <t>1cXmO-RpvSnXS7oxvfLzykZkfjgoSCzOl</t>
  </si>
  <si>
    <t>1JFRts0ct1fnBl_RG8UTT14JQCA24GYQ4</t>
  </si>
  <si>
    <t>1bEmRHBOY86DWidB6JTJvWnQEbiGl9uJa</t>
  </si>
  <si>
    <t>16cdHjjYTGyTyHTbmVmzs8AU3Psqpmq3P</t>
  </si>
  <si>
    <t>1sokGkfoo_Y6yEqKC2KakCVUVo_IRsl9g</t>
  </si>
  <si>
    <t>1o7xBAgbwTkNeEoCFMRC3xLdw-aL_MFGG</t>
  </si>
  <si>
    <t>1xaNnjYAY0nygl0CPw6rciCC2KdfALHZg</t>
  </si>
  <si>
    <t>1_n8qc6OyUxeEd057XaKcm9xJd3KkHjZH</t>
  </si>
  <si>
    <t>1ZAGOcOFAlUcnCdjasqM9y1xOkZx4vQBY</t>
  </si>
  <si>
    <t>1RC4zkYv-mFGBJglTozXBSSVfX-D7XJpq</t>
  </si>
  <si>
    <t>1Th7sDOsvrEzCY8B9ZVW6jkRBG1QzGET0</t>
  </si>
  <si>
    <t>1uFQafoRjuFozHt9Z07OHo9QxPtDIQF1i</t>
  </si>
  <si>
    <t>1cPyyZ0DCN3srCtvSTiKYYt43Qb-QuwY4</t>
  </si>
  <si>
    <t>1gqoXP5hUvD7iQ2Ap_eRrGQZ3qfEAVftK</t>
  </si>
  <si>
    <t>1XWwLQ5SvRFDI964j_uKrJ2cA9cTelPbQ</t>
  </si>
  <si>
    <t>1k_1MfvzNgJM6lv9ahauUdfhqIHx6_DkW</t>
  </si>
  <si>
    <t>1ACQ0vdcmgP3AllG1v8hBkK7yMYZDUbC4</t>
  </si>
  <si>
    <t>1JxbGz0RgbzpN5thyRku4upChZU4Ns7tO</t>
  </si>
  <si>
    <t>1umEAA09JIuVRRRIN8reAKEMw_6cIep8I</t>
  </si>
  <si>
    <t>1M0WDPXyPwc189j2B-9kCOwm-Y-1ih6t0</t>
  </si>
  <si>
    <t>1xMBolAMJpIRae1Evn8cnXHlFgjTCyjOu</t>
  </si>
  <si>
    <t>1XYdGzXsXxl3rLiye5iUnQr4sXJM1PuoW</t>
  </si>
  <si>
    <t>1ArlcwAHoa_naqZcPnDPl7avLhrPiWt9O</t>
  </si>
  <si>
    <t>1bNv4rRlniGlRnt8EEoMA7Xtzj7HlRrho</t>
  </si>
  <si>
    <t>1XvXnAP6rj_utDgQVyhpvlI2UtZWk2Uoa</t>
  </si>
  <si>
    <t>1Qu-p-Y43WX5ZMmXo485mczklSdP-exSQ</t>
  </si>
  <si>
    <t>1V9gmud-qbsY-DvrxX4EFQPw2Pg1eCwzo</t>
  </si>
  <si>
    <t>15WsvdiKuMH-CVGLR46SMGvybHi7Pmewl</t>
  </si>
  <si>
    <t>1YPd9JLaIGQqmNUuLwQGa_sYtoozwNCa9</t>
  </si>
  <si>
    <t>1lPv7QtQdTgrVmIv9vwqHKSJm9gPsaY05</t>
  </si>
  <si>
    <t>14LZ7FQEKFLyxmqOwmq1mHm7RbnSk32LT</t>
  </si>
  <si>
    <t>13MP5n7SChnWhzRYDMsYrXmICVjdSO0eb</t>
  </si>
  <si>
    <t>1dQAhajC6HMXLBnuWfh5T9VuzZ2K7fSsZ</t>
  </si>
  <si>
    <t>1PnZFumDVtFrV9Qdc9-vBV5Yn2K4jfbx6</t>
  </si>
  <si>
    <t>1380I5XT-R2vorEKqIr2j4H1QG7c5GCZ9</t>
  </si>
  <si>
    <t>14cFpcuCvxBrLwRIN9P8T8we6tA196lAe</t>
  </si>
  <si>
    <t>1IPdewgvnpzzXPlRLKwWuBBqnG0RbdWs_</t>
  </si>
  <si>
    <t>1yTssf_hRLa2Y_fsZ9NhQWGrQe_VUgyjW</t>
  </si>
  <si>
    <t>129_-DlbQLIcl2sDnoLPtE3osNJLKnU8G</t>
  </si>
  <si>
    <t>1otrGM10Glx-iVbtEyycmKR4ZcCuZ-I57</t>
  </si>
  <si>
    <t>1VvZtEjx_SL--F6h6Bn7djGK9VQ-cWiSb</t>
  </si>
  <si>
    <t>h-gradino-max</t>
  </si>
  <si>
    <t>Pasticceria dell'arte</t>
  </si>
  <si>
    <t>Via de' castagnoli 11c</t>
  </si>
  <si>
    <t>Via de' castagnoli 5a</t>
  </si>
  <si>
    <t>Via Belle Arti 11B</t>
  </si>
  <si>
    <t>Via Belle Arti 11B Bologna</t>
  </si>
  <si>
    <t xml:space="preserve">Accesso senza gradino - </t>
  </si>
  <si>
    <t>Via de' castagnoli 11c Bologna</t>
  </si>
  <si>
    <t>Via de' castagnoli 5a Bologna</t>
  </si>
  <si>
    <t>44.4974861</t>
  </si>
  <si>
    <t>11.3488380</t>
  </si>
  <si>
    <t xml:space="preserve">L'occhiale </t>
  </si>
  <si>
    <t>Negozio di articoli in pelle</t>
  </si>
  <si>
    <t>Amarilli Café</t>
  </si>
  <si>
    <t>Alma Maedical</t>
  </si>
  <si>
    <t>Via saffi 1</t>
  </si>
  <si>
    <t>Via saffi 1 Bologna</t>
  </si>
  <si>
    <t>44.4996070</t>
  </si>
  <si>
    <t>11.3269412</t>
  </si>
  <si>
    <t>Via Matteotti 2C</t>
  </si>
  <si>
    <t>Piazza Aldrovandi 19B Bologna</t>
  </si>
  <si>
    <t>Piazza Aldrovandi 19B</t>
  </si>
  <si>
    <t xml:space="preserve">Margad abbigliamento </t>
  </si>
  <si>
    <t>dehor</t>
  </si>
  <si>
    <t>Via Massarenti 2</t>
  </si>
  <si>
    <t>alimentari/minimarket</t>
  </si>
  <si>
    <t>Via massarenti 2</t>
  </si>
  <si>
    <t>44.4940912</t>
  </si>
  <si>
    <t>11.3547651</t>
  </si>
  <si>
    <t>44.494052</t>
  </si>
  <si>
    <t>11.3548823</t>
  </si>
  <si>
    <t>Via Matteotti 4/A</t>
  </si>
  <si>
    <t>Via Matteotti 4/A Bologna</t>
  </si>
  <si>
    <t>fra 2.5 e 5 cm</t>
  </si>
  <si>
    <t>oltre 15 cm</t>
  </si>
  <si>
    <t>Assente o entro 2.5 cm</t>
  </si>
  <si>
    <t>fra 5 e 10 cm</t>
  </si>
  <si>
    <t>tra 10 e 15 cm</t>
  </si>
  <si>
    <t>Ottica Raimondi</t>
  </si>
  <si>
    <t>Via Lame 2/10 A</t>
  </si>
  <si>
    <t>Via Zanardi 2/10 B</t>
  </si>
  <si>
    <t>Via Zanardi 2/10 c</t>
  </si>
  <si>
    <t>Karachi mini market</t>
  </si>
  <si>
    <t>Via Zanardi 2/10e</t>
  </si>
  <si>
    <t>Mandreoli Carni</t>
  </si>
  <si>
    <t>Via Zanardi 4b</t>
  </si>
  <si>
    <t>Via Zanardi 6/A</t>
  </si>
  <si>
    <t>Campanello (indica in nota se non funziona/non è raggiungibile ecc.), Campanello a 116.5cm</t>
  </si>
  <si>
    <t>Facile ristrutturare</t>
  </si>
  <si>
    <t>Via Zanardi 6/c</t>
  </si>
  <si>
    <t>Campanello (indica in nota se non funziona/non è raggiungibile ecc.), Altezza campanello 135cm</t>
  </si>
  <si>
    <t>M.M smoke</t>
  </si>
  <si>
    <t>Tabaccheria di sigarette elettroniche</t>
  </si>
  <si>
    <t>Via Zanardi 6/e</t>
  </si>
  <si>
    <t>Campanello (indica in nota se non funziona/non è raggiungibile ecc.), Campanello in posizione scomoda, altezza 110cm</t>
  </si>
  <si>
    <t>Beauty center skinlaser</t>
  </si>
  <si>
    <t>Via Zanardi 6/f</t>
  </si>
  <si>
    <t>Campanello (indica in nota se non funziona/non è raggiungibile ecc.), Campanello posto a 158cm</t>
  </si>
  <si>
    <t>Caffelatte</t>
  </si>
  <si>
    <t>Via Zanardi 6/H</t>
  </si>
  <si>
    <t>Via Lame 2/10 A Bologna</t>
  </si>
  <si>
    <t>Via Zanardi 2/10 B Bologna</t>
  </si>
  <si>
    <t>Via Zanardi 2/10 c Bologna</t>
  </si>
  <si>
    <t>Via Zanardi 2/10e Bologna</t>
  </si>
  <si>
    <t>Via Zanardi 4b Bologna</t>
  </si>
  <si>
    <t>Via Zanardi 6/A Bologna</t>
  </si>
  <si>
    <t>Via Zanardi 6/c Bologna</t>
  </si>
  <si>
    <t>Via Zanardi 6/e Bologna</t>
  </si>
  <si>
    <t>Via Zanardi 6/f Bologna</t>
  </si>
  <si>
    <t>Via Zanardi 6/H Bologna</t>
  </si>
  <si>
    <t>44.4894936</t>
  </si>
  <si>
    <t>44.4894937</t>
  </si>
  <si>
    <t>44.4894938</t>
  </si>
  <si>
    <t>44.4894939</t>
  </si>
  <si>
    <t>44.4894940</t>
  </si>
  <si>
    <t>44.4894941</t>
  </si>
  <si>
    <t>44.4894942</t>
  </si>
  <si>
    <t>44.4894943</t>
  </si>
  <si>
    <t>44.4894944</t>
  </si>
  <si>
    <t>44.4894945</t>
  </si>
  <si>
    <t>11.3590861</t>
  </si>
  <si>
    <t>11.3590862</t>
  </si>
  <si>
    <t>11.3590863</t>
  </si>
  <si>
    <t>11.3590864</t>
  </si>
  <si>
    <t>11.3590865</t>
  </si>
  <si>
    <t>11.3590866</t>
  </si>
  <si>
    <t>11.3590867</t>
  </si>
  <si>
    <t>11.3590868</t>
  </si>
  <si>
    <t>11.3590869</t>
  </si>
  <si>
    <t>11.3590870</t>
  </si>
  <si>
    <t>01/06/2023</t>
  </si>
  <si>
    <t>Rampa ripida</t>
  </si>
  <si>
    <t>Montascale. L'addetto non ha saputo farlo funzionare</t>
  </si>
  <si>
    <t>1-N2_JSGHtbKtRrriHEP4_FKVqLIPg3eE</t>
  </si>
  <si>
    <t>1TyDLWxZ4XCSVMl7FSsItgg1m5GpHKdrr</t>
  </si>
  <si>
    <t>Gurrieri affettatrici</t>
  </si>
  <si>
    <t>1wzxvzdAgMRqfyzEEo80WTJRvpynzc793</t>
  </si>
  <si>
    <t>1nVLSWdh2VYX_jrxfeByvT31s-xoXx0eE</t>
  </si>
  <si>
    <t>17Bb4XzuXttPbVmOVcCzWeEVNA1g6vv9u</t>
  </si>
  <si>
    <t>Europe assistance</t>
  </si>
  <si>
    <t>1xTP_VUbs8uxV8oqbvhUuEFBxV_EBpki_</t>
  </si>
  <si>
    <t>1BuMKWKIlwGKJNJjzfyCV5hmuiqjGofPL</t>
  </si>
  <si>
    <t>1W9ecPLQj4LeFzysXDdgLl6XyMdrdVEIg</t>
  </si>
  <si>
    <t>1piFJE8tbC1tnt1ywV4avk3-Lck9SMcTk</t>
  </si>
  <si>
    <t>1NbZsRXs8DujnBle9KwnkxzveD_cFqdgr</t>
  </si>
  <si>
    <t>Nessuna, Porta sempre aperta, dicono che in caso di chiusura aprono loro</t>
  </si>
  <si>
    <t>Assenti</t>
  </si>
  <si>
    <t>Permanente, INTERNA, cioè non sporge oltre il muro dell'edificio, LA PEDANA E' POSTA SOLO ALL'USCITA</t>
  </si>
  <si>
    <t>Su chiamata, Troppo stretta, 60cm circa</t>
  </si>
  <si>
    <t>ripassare</t>
  </si>
  <si>
    <t>tra 12% e 25%</t>
  </si>
  <si>
    <t>tra 25% e 40%</t>
  </si>
  <si>
    <t>tra 8% e 12%</t>
  </si>
  <si>
    <t>max 8%</t>
  </si>
  <si>
    <t>tra 40% e 60%</t>
  </si>
  <si>
    <t>oltre 60%</t>
  </si>
  <si>
    <t>n</t>
  </si>
  <si>
    <t xml:space="preserve">Centro estetico </t>
  </si>
  <si>
    <t>Negozio antiquariato</t>
  </si>
  <si>
    <t>Negozio biciclette</t>
  </si>
  <si>
    <t>Negozio di caramelle</t>
  </si>
  <si>
    <t>Negozio orologi</t>
  </si>
  <si>
    <t>Negozio bibite</t>
  </si>
  <si>
    <t>Ristornante cinese</t>
  </si>
  <si>
    <t>Ristorante Indiano</t>
  </si>
  <si>
    <t>Negozio pelletteria</t>
  </si>
  <si>
    <t>Libreria</t>
  </si>
  <si>
    <t>Negozio alimentari</t>
  </si>
  <si>
    <t>Negozio sigarette elettroniche</t>
  </si>
  <si>
    <t>Ristorante Greco</t>
  </si>
  <si>
    <t>Negozio scarpe</t>
  </si>
  <si>
    <t>Internet point</t>
  </si>
  <si>
    <t>Negozio costumi</t>
  </si>
  <si>
    <t>Galleria d'arte</t>
  </si>
  <si>
    <t>Enoteca</t>
  </si>
  <si>
    <t xml:space="preserve"> Negozio abbigliamento</t>
  </si>
  <si>
    <t>Erboristeria</t>
  </si>
  <si>
    <t>Negozio quadri</t>
  </si>
  <si>
    <t>Lavanderia</t>
  </si>
  <si>
    <t>Nessuna -  INGRESSO SECONDARIO ACCESSIBILE MA NON SEGNALATO e neanche il personale lo ha indicato subito</t>
  </si>
  <si>
    <t>Angeli &amp; Company calzature uomo e donna</t>
  </si>
  <si>
    <t>Via Dagnini 14g</t>
  </si>
  <si>
    <t>Via Dagnini 14g Bologna</t>
  </si>
  <si>
    <t>44.4783189</t>
  </si>
  <si>
    <t>11.3684880</t>
  </si>
  <si>
    <t>91 centimetri</t>
  </si>
  <si>
    <t>1Ex9-TbA_x1rkoSBwLFT3VDWKZJrFw0Qf</t>
  </si>
  <si>
    <t>03/06/2023</t>
  </si>
  <si>
    <t>Sartoria vittorio</t>
  </si>
  <si>
    <t>Via Dagnini 14 I</t>
  </si>
  <si>
    <t>Via Dagnini 14 I Bologna</t>
  </si>
  <si>
    <t>1gzErnGzLxrLaSlVk3gp6w00GK8ItvHZx</t>
  </si>
  <si>
    <t>Vendita lavaggio restauro</t>
  </si>
  <si>
    <t>Via Dagnini 14 L</t>
  </si>
  <si>
    <t>Via Dagnini 14 L Bologna</t>
  </si>
  <si>
    <t>1t5QkvNXFOnVGdKx0WB3Kcmz1n_laz6Kz</t>
  </si>
  <si>
    <t>Para Farmacia salus</t>
  </si>
  <si>
    <t>Via Dagnini 16 B</t>
  </si>
  <si>
    <t>Via Dagnini 16 B Bologna</t>
  </si>
  <si>
    <t>44.4784920</t>
  </si>
  <si>
    <t>11.3686149</t>
  </si>
  <si>
    <t>Automatica,</t>
  </si>
  <si>
    <t>1 m</t>
  </si>
  <si>
    <t>117I7WRW-MEmXaHw9A7q9o-FJR07Em23j</t>
  </si>
  <si>
    <t>Negozio sfitto</t>
  </si>
  <si>
    <t>Via Dagnini 16 e</t>
  </si>
  <si>
    <t>Via Dagnini 16 e Bologna</t>
  </si>
  <si>
    <t>1bgsnuEQkGSmNB9kvOozG2Rv74MgzSJXg</t>
  </si>
  <si>
    <t>Mood Bologna</t>
  </si>
  <si>
    <t>Negozio di abbigliamento</t>
  </si>
  <si>
    <t>Via Dagnini 27 D</t>
  </si>
  <si>
    <t>Via Dagnini 27 D Bologna</t>
  </si>
  <si>
    <t>44.4802826</t>
  </si>
  <si>
    <t>11.3712769</t>
  </si>
  <si>
    <t>117 cm</t>
  </si>
  <si>
    <t>1rEBY75muJdKDGnJlcY_2zQyyTgEzlsff</t>
  </si>
  <si>
    <t>Angeli &amp; company</t>
  </si>
  <si>
    <t>Via Dagnini 25 Q</t>
  </si>
  <si>
    <t>Via Dagnini 25 Q Bologna</t>
  </si>
  <si>
    <t>44.4795045</t>
  </si>
  <si>
    <t>11.3699496</t>
  </si>
  <si>
    <t>1eQCHEReRBnOc924InJUsEDl5-htjcN3L</t>
  </si>
  <si>
    <t>Glam Giulia</t>
  </si>
  <si>
    <t>Via Dagnini 27 a</t>
  </si>
  <si>
    <t>Via Dagnini 27 a Bologna</t>
  </si>
  <si>
    <t>1UC87fgw-eV-3VKlnhxMcVQp1J3Bt9o3v</t>
  </si>
  <si>
    <t>Mini market</t>
  </si>
  <si>
    <t>Via Dagnini 25 m</t>
  </si>
  <si>
    <t>Via Dagnini 25 m Bologna</t>
  </si>
  <si>
    <t>1gJSi11aPTEFozUa0N8G0w9h_Sdn3xlZS</t>
  </si>
  <si>
    <t>Rio</t>
  </si>
  <si>
    <t>Via Dagnini 25 L</t>
  </si>
  <si>
    <t>Via Dagnini 25 L Bologna</t>
  </si>
  <si>
    <t>1uXNZYQT6bv7xS9IRJm3pxND_HxPUNWqG</t>
  </si>
  <si>
    <t>Dante barbiere</t>
  </si>
  <si>
    <t>Via Dagnini 25 l</t>
  </si>
  <si>
    <t>Via Dagnini 25 l Bologna</t>
  </si>
  <si>
    <t>Nessuna, Campanello (indica in nota se non funziona/non è raggiungibile ecc.)</t>
  </si>
  <si>
    <t>1Kw-qcyiyHYLqszYB6oAxBmPtW3k_378E</t>
  </si>
  <si>
    <t>Lunetta bistrot</t>
  </si>
  <si>
    <t>Via Dagnini 25 g</t>
  </si>
  <si>
    <t>Via Dagnini 25 g Bologna</t>
  </si>
  <si>
    <t>44.4793074</t>
  </si>
  <si>
    <t>11.3697144</t>
  </si>
  <si>
    <t>1LsFY8hQO6uHkpSJksI1Y8hqM0LqHT1E7</t>
  </si>
  <si>
    <t>15RuSNZPYH2tXYyRl8y1yAOk3YdHfOCkb</t>
  </si>
  <si>
    <t>1xJ3tsVvkOVCTSL90dIYfA7BrzHUau_Oe</t>
  </si>
  <si>
    <t>Monalisa parrucchiere</t>
  </si>
  <si>
    <t>Via Dagnini 25 P</t>
  </si>
  <si>
    <t>Via Dagnini 25 P Bologna</t>
  </si>
  <si>
    <t>1VrXvovKrfrMEC4qGx6UUy2xYJ76nGWrq</t>
  </si>
  <si>
    <t>Zero peli</t>
  </si>
  <si>
    <t>Via Dagnini 25 D</t>
  </si>
  <si>
    <t>Via Dagnini 25 D Bologna</t>
  </si>
  <si>
    <t>1nYSKSXr3os52nQybo_SIFw5KTeefH5Ix</t>
  </si>
  <si>
    <t>N 25 Dagnini</t>
  </si>
  <si>
    <t>Via Dagnini 23 D</t>
  </si>
  <si>
    <t>Via Dagnini 23 D Bologna</t>
  </si>
  <si>
    <t>44.4790160</t>
  </si>
  <si>
    <t>11.3694490</t>
  </si>
  <si>
    <t>1Sjo5L87X3njMMvUMzSG48mBXMTPnGpJg</t>
  </si>
  <si>
    <t>Arnica</t>
  </si>
  <si>
    <t>Via Dagnini 23 d</t>
  </si>
  <si>
    <t>Via Dagnini 23 d Bologna</t>
  </si>
  <si>
    <t>1QBkWuqEcp_HSGQzHNKFG5yAN7v_iu5aE</t>
  </si>
  <si>
    <t>Gli amici di taddy</t>
  </si>
  <si>
    <t>Via Dagnini 21 L</t>
  </si>
  <si>
    <t>Via Dagnini 21 L Bologna</t>
  </si>
  <si>
    <t>44.4787411</t>
  </si>
  <si>
    <t>11.3693189</t>
  </si>
  <si>
    <t>1LVk18tj-IuzemyjbG3QM5wPzJ8Dh9pfh</t>
  </si>
  <si>
    <t>Vittoria</t>
  </si>
  <si>
    <t>Via Dagnini 21 e</t>
  </si>
  <si>
    <t>Via Dagnini 21 e Bologna</t>
  </si>
  <si>
    <t>15h9RfStqM8FkUd3KlKBATSICFB9gcDqI</t>
  </si>
  <si>
    <t>Bar tabacchi Tugnoli</t>
  </si>
  <si>
    <t>Via Matteotti 18c</t>
  </si>
  <si>
    <t>Via Matteotti 18c Bologna</t>
  </si>
  <si>
    <t>44.5083808</t>
  </si>
  <si>
    <t>11.3463737</t>
  </si>
  <si>
    <t>1L5Seyxn63nHU6IthOlcdxAWStYWgRZ9D</t>
  </si>
  <si>
    <t>1v6p3tk8s8WxZC_EFnGYE-EMaY4IAdUYK</t>
  </si>
  <si>
    <t>15/06/2023</t>
  </si>
  <si>
    <t>G&amp;t parrucchieri</t>
  </si>
  <si>
    <t>Via Matteotti 41/b</t>
  </si>
  <si>
    <t>Via Matteotti 41/b Bologna</t>
  </si>
  <si>
    <t>44.5107287</t>
  </si>
  <si>
    <t>11.3473408</t>
  </si>
  <si>
    <t>11owkgMZND8ujxLy5nMz5LZp_PTdDlX7w</t>
  </si>
  <si>
    <t>İstanbul kebab &amp; pizza</t>
  </si>
  <si>
    <t>Via Matteotti 39/c</t>
  </si>
  <si>
    <t>Via Matteotti 39/c Bologna</t>
  </si>
  <si>
    <t>44.5105106</t>
  </si>
  <si>
    <t>11.3473163</t>
  </si>
  <si>
    <t>1lpDjhpnHnYVAAsc3oHOzs6gbYwt_fu7f</t>
  </si>
  <si>
    <t>Royal market</t>
  </si>
  <si>
    <t>Via Matteotti 39b</t>
  </si>
  <si>
    <t>Via Matteotti 39b Bologna</t>
  </si>
  <si>
    <t>44.5105637</t>
  </si>
  <si>
    <t>11.3473346</t>
  </si>
  <si>
    <t>17A2j6uHKpsTWoZZdVJn0lvNHCcXmk6Fh</t>
  </si>
  <si>
    <t>Ottica acustica Bolognina</t>
  </si>
  <si>
    <t>Via Matteotti 37/d</t>
  </si>
  <si>
    <t>Via Matteotti 37/d Bologna</t>
  </si>
  <si>
    <t>44.5103117</t>
  </si>
  <si>
    <t>11.3472266</t>
  </si>
  <si>
    <t>13ZC7SMOBPUBxrQNwLwvtg3CAF0ArCG-e</t>
  </si>
  <si>
    <t>Un mondo di gelato &amp; co</t>
  </si>
  <si>
    <t>Via Matteotti 37/b</t>
  </si>
  <si>
    <t>Via Matteotti 37/b Bologna</t>
  </si>
  <si>
    <t>44.5103520</t>
  </si>
  <si>
    <t>11.3472495</t>
  </si>
  <si>
    <t>1W3vBxJ0FHSoennV2y4dIVp9ViSXZmQeS</t>
  </si>
  <si>
    <t>Hair boutique</t>
  </si>
  <si>
    <t>Via Matteotti 35g</t>
  </si>
  <si>
    <t>Via Matteotti 35g Bologna</t>
  </si>
  <si>
    <t>44.5099590</t>
  </si>
  <si>
    <t>11.3472281</t>
  </si>
  <si>
    <t>1CUx9aviKPm52h_AH8qg2BtwVMQLEbXWp</t>
  </si>
  <si>
    <t>Cr service</t>
  </si>
  <si>
    <t>Agenzia pratiche auto e assicurazioni</t>
  </si>
  <si>
    <t>Via Matteotti 35a</t>
  </si>
  <si>
    <t>Via Matteotti 35a Bologna</t>
  </si>
  <si>
    <t>44.5099493</t>
  </si>
  <si>
    <t>11.3472365</t>
  </si>
  <si>
    <t>Campanello (indica in nota se non funziona/non è raggiungibile ecc.), Troppo alto</t>
  </si>
  <si>
    <t>18k_naAoKNjysQbb8q6N5nkXkJb_ZLBJG</t>
  </si>
  <si>
    <t>La carriola</t>
  </si>
  <si>
    <t>Via della Pietra 31 d</t>
  </si>
  <si>
    <t>Via della Pietra 31 d Bologna</t>
  </si>
  <si>
    <t>44.5085453</t>
  </si>
  <si>
    <t>11.2844267</t>
  </si>
  <si>
    <t>18n1oGaWqlZolLopSkeZO04KCAqK-tg0G</t>
  </si>
  <si>
    <t>1ubzAvCFFPBluC4XYVKyDUOn2eVBw_Qfs</t>
  </si>
  <si>
    <t>1huZj1JFAeNFjwLBlliJbZY0UnILTMtnH</t>
  </si>
  <si>
    <t>1KVthUoIOEdy_rYADlsWMZ1WyikrfDH_a</t>
  </si>
  <si>
    <t>30/06/2023</t>
  </si>
  <si>
    <t>Estetica Latia</t>
  </si>
  <si>
    <t>Via della Pietra 31/a</t>
  </si>
  <si>
    <t>Via della Pietra 31/a Bologna</t>
  </si>
  <si>
    <t>44.4889556</t>
  </si>
  <si>
    <t>11.3395771</t>
  </si>
  <si>
    <t>93cm</t>
  </si>
  <si>
    <t>Campanello (indica in nota se non funziona/non è raggiungibile ecc.), Non raggiungibile</t>
  </si>
  <si>
    <t>1drWicwHcMDGU0LrqN0aLPaPIBdx6czkW</t>
  </si>
  <si>
    <t>Samantha Style</t>
  </si>
  <si>
    <t>Via della Pietra 29 B</t>
  </si>
  <si>
    <t>Via della Pietra 29 B Bologna</t>
  </si>
  <si>
    <t>44.4889658</t>
  </si>
  <si>
    <t>11.3395787</t>
  </si>
  <si>
    <t>Nessuna, Soglia piccolissima</t>
  </si>
  <si>
    <t>Campanello (indica in nota se non funziona/non è raggiungibile ecc.), 125 cm</t>
  </si>
  <si>
    <t>1qQ8_u31Hc6pp8twu4XrNuNmj3t0yvVBn</t>
  </si>
  <si>
    <t>1EHH6sfO0B4BIFQh6KqIkNoadli8TN3Wa</t>
  </si>
  <si>
    <t>Bar Princess</t>
  </si>
  <si>
    <t>Via della Pietra 29 a</t>
  </si>
  <si>
    <t>Via della Pietra 29 a Bologna</t>
  </si>
  <si>
    <t>102cm</t>
  </si>
  <si>
    <t>1k5RYrAM47wgPWhNKU3RvMpeoziW1-bU-</t>
  </si>
  <si>
    <t>1MFWD9-xyM5xCwX9uuvj4Lzp8NH0u46Hh</t>
  </si>
  <si>
    <t>Shop Tatoo</t>
  </si>
  <si>
    <t>Negozio tatuaggi</t>
  </si>
  <si>
    <t>Via della Pietra 27 D</t>
  </si>
  <si>
    <t>Via della Pietra 27 D Bologna</t>
  </si>
  <si>
    <t>10iLdVyKMS6EB9eXrzeSLBOQG6bpWkQ96</t>
  </si>
  <si>
    <t>1SSAWROJPg0wrP_Xd2kCdCJbZpv9mE2v7</t>
  </si>
  <si>
    <t>Clinica della bellezza</t>
  </si>
  <si>
    <t>Via della Pietra 27C</t>
  </si>
  <si>
    <t>Via della Pietra 27C Bologna</t>
  </si>
  <si>
    <t>44.4889759</t>
  </si>
  <si>
    <t>11.3395804</t>
  </si>
  <si>
    <t>96cm</t>
  </si>
  <si>
    <t>Campanello (indica in nota se non funziona/non è raggiungibile ecc.), Non raggiungibile 157 cm</t>
  </si>
  <si>
    <t>1jQaT4weIF0oB4bt4HH7JWFhe4N8T0SgK</t>
  </si>
  <si>
    <t>Non solo bolle</t>
  </si>
  <si>
    <t>Via della Pietra 27 a</t>
  </si>
  <si>
    <t>Via della Pietra 27 a Bologna</t>
  </si>
  <si>
    <t>1MBSdGQxnSvGD-bQVnobsXS97BQLF5TeB</t>
  </si>
  <si>
    <t>Mondopelo BAUtique</t>
  </si>
  <si>
    <t>Negozio animali</t>
  </si>
  <si>
    <t>Via trilussa 2</t>
  </si>
  <si>
    <t>Via Trilussa 2 Bologna</t>
  </si>
  <si>
    <t>44.5092745</t>
  </si>
  <si>
    <t>11.2843149</t>
  </si>
  <si>
    <t>Campanello (indica in nota se non funziona/non è raggiungibile ecc.), 147cm</t>
  </si>
  <si>
    <t>1asPljB_1MJ7sS7hboSdc6-e5FPkJoSUx</t>
  </si>
  <si>
    <t>Tabaccheria della pietra</t>
  </si>
  <si>
    <t>Via Della Pietra 23 F</t>
  </si>
  <si>
    <t>Via Della Pietra 23 F Bologna</t>
  </si>
  <si>
    <t>44.5097891</t>
  </si>
  <si>
    <t>11.2851387</t>
  </si>
  <si>
    <t>1W950cwkqzZNpBzAl_cOcdcRSGWT8juIZ</t>
  </si>
  <si>
    <t>1UBDaHYnSN8QXwRCZxlbbXnJFHF3wU-OH</t>
  </si>
  <si>
    <t>Bar la Pietra</t>
  </si>
  <si>
    <t>Via della Pietra 23 B</t>
  </si>
  <si>
    <t>Via della Pietra 23 B Bologna</t>
  </si>
  <si>
    <t>44.5098347</t>
  </si>
  <si>
    <t>11.2851496</t>
  </si>
  <si>
    <t>1JcjMWID-FoG5OVP_Ny2g-gyMJtXsVjoZ</t>
  </si>
  <si>
    <t>Himalaya</t>
  </si>
  <si>
    <t>Via della Pietra 23 a</t>
  </si>
  <si>
    <t>Via della Pietra 23 a Bologna</t>
  </si>
  <si>
    <t>97cm</t>
  </si>
  <si>
    <t>16sC6TVc4AiXDgI0BZ6Vs_DmilGnBfs0X</t>
  </si>
  <si>
    <t>Cisl</t>
  </si>
  <si>
    <t>Via della pietra 16a</t>
  </si>
  <si>
    <t>Via della pietra 16a Bologna</t>
  </si>
  <si>
    <t>44.5097799</t>
  </si>
  <si>
    <t>11.2855888</t>
  </si>
  <si>
    <t>Campanello (indica in nota se non funziona/non è raggiungibile ecc.), 104cm</t>
  </si>
  <si>
    <t>1mmvvdHAxslfMCCQ1GU_W11N5CsZqCQms</t>
  </si>
  <si>
    <t>1Zcjvbm6x-v9O42UM3G42XQGroEJp5oBj</t>
  </si>
  <si>
    <t>Parrucchieri blue moon</t>
  </si>
  <si>
    <t>Via della pietra 14b</t>
  </si>
  <si>
    <t>Via della pietra 14b Bologna</t>
  </si>
  <si>
    <t>44.5098199</t>
  </si>
  <si>
    <t>11.2856150</t>
  </si>
  <si>
    <t>120cm</t>
  </si>
  <si>
    <t>Campanello (indica in nota se non funziona/non è raggiungibile ecc.), Altezz campanello 115cm</t>
  </si>
  <si>
    <t>1lRIH9kQr7Z_u-pVVaDtF5bmxzqpBfwmf</t>
  </si>
  <si>
    <t>1K1Mt6KlsPtKKo45d5riCI5ie_OkqsQoT</t>
  </si>
  <si>
    <t>Il mercante di sogni</t>
  </si>
  <si>
    <t>Via della pietra 14a</t>
  </si>
  <si>
    <t>Via della pietra 14a Bologna</t>
  </si>
  <si>
    <t>44.5098767</t>
  </si>
  <si>
    <t>11.2853054</t>
  </si>
  <si>
    <t>Campanello (indica in nota se non funziona/non è raggiungibile ecc.), 117cm</t>
  </si>
  <si>
    <t>123BckOy7gB_6WVISuf7l7_-l7A-_ytFQ</t>
  </si>
  <si>
    <t>Barberia Impronta</t>
  </si>
  <si>
    <t>Barbiere/Parrucchiere</t>
  </si>
  <si>
    <t>Via Della Pietra 12 E</t>
  </si>
  <si>
    <t>Via Della Pietra 12 E Bologna</t>
  </si>
  <si>
    <t>44.5099887</t>
  </si>
  <si>
    <t>11.2859796</t>
  </si>
  <si>
    <t>Campanello (indica in nota se non funziona/non è raggiungibile ecc.), 105cm</t>
  </si>
  <si>
    <t>1VrBkyuy06SkguglFbjQb02BG9ipgBc-n</t>
  </si>
  <si>
    <t>1Vx3-RT__JewwORHygw6Ov8xzqdSKGl7b</t>
  </si>
  <si>
    <t>Centro Estetico Fre</t>
  </si>
  <si>
    <t>Via Aretusi 18a</t>
  </si>
  <si>
    <t>Via Aretusi 18a Bologna</t>
  </si>
  <si>
    <t>44.5093430</t>
  </si>
  <si>
    <t>11.2852064</t>
  </si>
  <si>
    <t>Campanello (indica in nota se non funziona/non è raggiungibile ecc.), 104 cm</t>
  </si>
  <si>
    <t>1k2l9SgIm7i0Y-476PYPLqL4giDcorATs</t>
  </si>
  <si>
    <t>Gyro tonic</t>
  </si>
  <si>
    <t>Palestra</t>
  </si>
  <si>
    <t>Via Aretusi 20a</t>
  </si>
  <si>
    <t>Via Aretusi 20a Bologna</t>
  </si>
  <si>
    <t>Campanello (indica in nota se non funziona/non è raggiungibile ecc.), 109cm</t>
  </si>
  <si>
    <t>1l67Y0mbg4qKhIbIwujIZHAB6XaM_9Ncv</t>
  </si>
  <si>
    <t>1K4OX7e_emgskxEDaGfDguwnuXyPh3Umr</t>
  </si>
  <si>
    <t>Ferramenta</t>
  </si>
  <si>
    <t>Via Della Pietra 21 a</t>
  </si>
  <si>
    <t>Via Della Pietra 21 a Bologna</t>
  </si>
  <si>
    <t>44.5099574</t>
  </si>
  <si>
    <t>11.2853229</t>
  </si>
  <si>
    <t>1uOg7AvvUGPAh7Sm0zxi4-p9a3cDU4qYB</t>
  </si>
  <si>
    <t>1o0_2ZgGeun4H5XfcC9iCkfHmN4ehaQh_</t>
  </si>
  <si>
    <t>Bimbo bo</t>
  </si>
  <si>
    <t>Via Della Pietra 19 a</t>
  </si>
  <si>
    <t>Via Della Pietra 19 a Bologna</t>
  </si>
  <si>
    <t>44.5106791</t>
  </si>
  <si>
    <t>11.2856923</t>
  </si>
  <si>
    <t>Campanello (indica in nota se non funziona/non è raggiungibile ecc.), 137 cm</t>
  </si>
  <si>
    <t>1X8PTQeDbvxlmyfendVEBZqk-OEBtPNPN</t>
  </si>
  <si>
    <t>T e T moto</t>
  </si>
  <si>
    <t>Officina per moto</t>
  </si>
  <si>
    <t>Via della pietra 17d</t>
  </si>
  <si>
    <t>Via della pietra 17d Bologna</t>
  </si>
  <si>
    <t>44.5108514</t>
  </si>
  <si>
    <t>11.2857835</t>
  </si>
  <si>
    <t>1jOjEtgXzPVrqFj0ECRmIIZpJhVVf4i8J</t>
  </si>
  <si>
    <t>Prana benessere</t>
  </si>
  <si>
    <t>Via Della Pietra 15 b</t>
  </si>
  <si>
    <t>Via Della Pietra 15 b Bologna</t>
  </si>
  <si>
    <t>44.5111194</t>
  </si>
  <si>
    <t>11.2864064</t>
  </si>
  <si>
    <t>148cm</t>
  </si>
  <si>
    <t>Campanello (indica in nota se non funziona/non è raggiungibile ecc.), Gradini per raggiungere campanello</t>
  </si>
  <si>
    <t>1hsKBMc8nSIpuylNAvz1jlZ-dovNxZB2y</t>
  </si>
  <si>
    <t>Merceria creativa</t>
  </si>
  <si>
    <t>Merceria</t>
  </si>
  <si>
    <t>Via Della Pietra 11 d</t>
  </si>
  <si>
    <t>Via Della Pietra 11 d Bologna</t>
  </si>
  <si>
    <t>44.5115165</t>
  </si>
  <si>
    <t>11.2867120</t>
  </si>
  <si>
    <t>1eOiyksx5SIAxPBccjj8ARKyJ-pnjcZcX</t>
  </si>
  <si>
    <t>Libri edicola dv</t>
  </si>
  <si>
    <t>Via Della Pietra 8 a</t>
  </si>
  <si>
    <t>Via Della Pietra 8 a Bologna</t>
  </si>
  <si>
    <t>44.5109264</t>
  </si>
  <si>
    <t>11.2865485</t>
  </si>
  <si>
    <t>77cm</t>
  </si>
  <si>
    <t>1M1yLQNC0XE3CJ8xxZE3AE7x2fFT718pX</t>
  </si>
  <si>
    <t>Mida</t>
  </si>
  <si>
    <t>Via della pietra 8c</t>
  </si>
  <si>
    <t>Via della pietra 8c Bologna</t>
  </si>
  <si>
    <t>44.5110335</t>
  </si>
  <si>
    <t>11.2866349</t>
  </si>
  <si>
    <t>11kOpb1L2vtI6hIFIz_FH-ez1mcCycUyZ</t>
  </si>
  <si>
    <t>14zQPaF11vPPz6LO1RISAHhnAZhzsPudD</t>
  </si>
  <si>
    <t>1pL25JwILFRzAJkSdCu4Dd21LhgTDGi3O</t>
  </si>
  <si>
    <t>via massarenti 18a Bologna</t>
  </si>
  <si>
    <t>44.4938328</t>
  </si>
  <si>
    <t>11.3584257</t>
  </si>
  <si>
    <t>Barbiere/parrucchiere</t>
  </si>
  <si>
    <t>Via Matteotti 28</t>
  </si>
  <si>
    <t>Via Matteotti 28 Bologna</t>
  </si>
  <si>
    <t>1RNZZTgfYHTBrcqozQf7r29NSzdPnD297</t>
  </si>
  <si>
    <t>1ToGrRISNRBaRfkFjNWxxlPgPq2hW7qj-</t>
  </si>
  <si>
    <t>1mbUDFbUnI7fZDQusPSSJmoFl7FMGmpMy</t>
  </si>
  <si>
    <t>Altri problemi di accesso</t>
  </si>
  <si>
    <t/>
  </si>
  <si>
    <t>lunghezza-ipotesi-rampa</t>
  </si>
  <si>
    <t>Via del Pratello</t>
  </si>
  <si>
    <t>Via degli Orefici</t>
  </si>
  <si>
    <t>Via Saragozza</t>
  </si>
  <si>
    <t>Via Andrea Costa</t>
  </si>
  <si>
    <t>Via Massarenti</t>
  </si>
  <si>
    <t>Via Matteotti</t>
  </si>
  <si>
    <t>Via Lipparini</t>
  </si>
  <si>
    <t>Via Saffi</t>
  </si>
  <si>
    <t>Via Duse</t>
  </si>
  <si>
    <t>Via Mazzini</t>
  </si>
  <si>
    <t>Via Zanardi</t>
  </si>
  <si>
    <t>Via Dagnini</t>
  </si>
  <si>
    <t>zona</t>
  </si>
  <si>
    <t>Zona Zamboni</t>
  </si>
  <si>
    <t>Zona di via della Pietra</t>
  </si>
  <si>
    <t>Zona di Via della Pietra</t>
  </si>
  <si>
    <t>Via S. Vitale / p.za Aldrovandi</t>
  </si>
  <si>
    <t>Seleziona la zona dal menu a discesa:</t>
  </si>
  <si>
    <t>INGRESSO</t>
  </si>
  <si>
    <t>Quando presenti, i gradini sono alti:</t>
  </si>
  <si>
    <t>Tot mappati nella zona</t>
  </si>
  <si>
    <t>Tra 2,5 e 5 cm</t>
  </si>
  <si>
    <t>Più di 10 cm</t>
  </si>
  <si>
    <t>Tra 5 e 10 cm</t>
  </si>
  <si>
    <t>Altro</t>
  </si>
  <si>
    <t>zona-aggregata</t>
  </si>
  <si>
    <t>CENTRO (Dati aggregati)</t>
  </si>
  <si>
    <t>PERIFERIA (Dati aggregati)</t>
  </si>
  <si>
    <t>TUTTE LE ZONE</t>
  </si>
  <si>
    <t>tutto</t>
  </si>
  <si>
    <t>I dati si riferiscono ad un campione di luoghi aperti al pubblico distribuito in diverse strade della città di Bologna. Per ogni strada è stato individuato un tratto da mappare interamente. Sono stati esclusi i luoghi trovati chiusi durante la mappatura, perché non sarebbe stato possibile verificare la presenza di rampe su chiamata.
Alcune strade limitrofe sono state raggruppate in "zone".
La categoria "CENTRO" è composta dai locali entro le mura, più via Saragozza e stazione ferroviaria.
Per ulteriori dettagli sulla mappatura AccessiBO: https://www.sistemabile.it/accessibo/
reteperlautonomia@gmail.com</t>
  </si>
  <si>
    <t>Quando presenti, le rampe (fisse o mobili) hanno pendenza*:</t>
  </si>
  <si>
    <t>*Dati sulle rampe non suddivisi per zone/strade</t>
  </si>
  <si>
    <t>&lt;-- Clicca su E1 per cambiare la zona.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</si>
</sst>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\ &quot;cm&quot;"/>
  </numFmts>
  <fonts count="24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u/>
      <sz val="10"/>
      <color rgb="FF0000FF"/>
      <name val="Arial"/>
      <family val="2"/>
    </font>
    <font>
      <u/>
      <sz val="10"/>
      <color theme="10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color theme="0"/>
      <name val="Arial"/>
      <family val="2"/>
      <scheme val="minor"/>
    </font>
    <font>
      <b/>
      <sz val="10"/>
      <color rgb="FF000000"/>
      <name val="Arial"/>
      <family val="2"/>
      <scheme val="minor"/>
    </font>
    <font>
      <sz val="10"/>
      <color indexed="30"/>
      <name val="Arial"/>
      <family val="2"/>
      <scheme val="minor"/>
    </font>
    <font>
      <sz val="10"/>
      <color indexed="10"/>
      <name val="Arial"/>
      <family val="2"/>
      <scheme val="minor"/>
    </font>
    <font>
      <sz val="10"/>
      <color rgb="FFFF0000"/>
      <name val="Arial"/>
      <family val="2"/>
      <scheme val="minor"/>
    </font>
    <font>
      <sz val="8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scheme val="minor"/>
    </font>
    <font>
      <u/>
      <sz val="10"/>
      <color theme="10"/>
      <name val="Arial"/>
      <scheme val="minor"/>
    </font>
    <font>
      <sz val="11"/>
      <color rgb="FF000000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color rgb="FF000000"/>
      <name val="Arial"/>
      <family val="2"/>
      <scheme val="minor"/>
    </font>
    <font>
      <i/>
      <sz val="10"/>
      <color rgb="FF000000"/>
      <name val="Arial"/>
      <family val="2"/>
      <scheme val="minor"/>
    </font>
    <font>
      <b/>
      <sz val="9"/>
      <color rgb="FF000000"/>
      <name val="Arial"/>
      <family val="2"/>
      <scheme val="minor"/>
    </font>
    <font>
      <sz val="10"/>
      <color theme="3" tint="0.34998626667073579"/>
      <name val="Arial"/>
      <family val="2"/>
      <scheme val="minor"/>
    </font>
    <font>
      <i/>
      <sz val="9"/>
      <color rgb="FF000000"/>
      <name val="Arial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FE2F3"/>
        <bgColor rgb="FFCFE2F3"/>
      </patternFill>
    </fill>
    <fill>
      <patternFill patternType="solid">
        <fgColor theme="8" tint="0.79998168889431442"/>
        <bgColor rgb="FFCFE2F3"/>
      </patternFill>
    </fill>
    <fill>
      <patternFill patternType="solid">
        <fgColor rgb="FFD9D2E9"/>
        <bgColor rgb="FFD9D2E9"/>
      </patternFill>
    </fill>
    <fill>
      <patternFill patternType="solid">
        <fgColor theme="8" tint="0.79998168889431442"/>
        <bgColor rgb="FFD9D2E9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CFE2F3"/>
      </patternFill>
    </fill>
    <fill>
      <patternFill patternType="solid">
        <fgColor theme="4" tint="0.79998168889431442"/>
        <bgColor rgb="FFD9D2E9"/>
      </patternFill>
    </fill>
    <fill>
      <patternFill patternType="solid">
        <fgColor rgb="FFCFE2F3"/>
        <bgColor indexed="64"/>
      </patternFill>
    </fill>
    <fill>
      <patternFill patternType="solid">
        <fgColor rgb="FFD9D2E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/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theme="5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9" fontId="7" fillId="0" borderId="0" applyFont="0" applyFill="0" applyBorder="0" applyAlignment="0" applyProtection="0"/>
    <xf numFmtId="0" fontId="16" fillId="0" borderId="0" applyNumberFormat="0" applyFill="0" applyBorder="0" applyAlignment="0" applyProtection="0"/>
    <xf numFmtId="9" fontId="15" fillId="0" borderId="0" applyFont="0" applyFill="0" applyBorder="0" applyAlignment="0" applyProtection="0"/>
  </cellStyleXfs>
  <cellXfs count="191">
    <xf numFmtId="0" fontId="0" fillId="0" borderId="0" xfId="0"/>
    <xf numFmtId="0" fontId="5" fillId="0" borderId="0" xfId="0" applyFont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64" fontId="0" fillId="2" borderId="0" xfId="0" applyNumberFormat="1" applyFill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3" borderId="0" xfId="0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  <xf numFmtId="0" fontId="2" fillId="0" borderId="0" xfId="0" applyFont="1" applyAlignment="1">
      <alignment horizontal="left"/>
    </xf>
    <xf numFmtId="164" fontId="1" fillId="2" borderId="0" xfId="0" quotePrefix="1" applyNumberFormat="1" applyFont="1" applyFill="1" applyAlignment="1">
      <alignment horizontal="left"/>
    </xf>
    <xf numFmtId="0" fontId="0" fillId="3" borderId="0" xfId="0" applyFill="1" applyAlignment="1">
      <alignment horizontal="left"/>
    </xf>
    <xf numFmtId="0" fontId="6" fillId="0" borderId="0" xfId="0" applyFont="1" applyAlignment="1">
      <alignment horizontal="left"/>
    </xf>
    <xf numFmtId="164" fontId="0" fillId="4" borderId="0" xfId="0" applyNumberFormat="1" applyFill="1" applyAlignment="1">
      <alignment horizontal="left"/>
    </xf>
    <xf numFmtId="0" fontId="3" fillId="0" borderId="0" xfId="1" applyAlignment="1">
      <alignment horizontal="left"/>
    </xf>
    <xf numFmtId="0" fontId="0" fillId="0" borderId="0" xfId="0" applyAlignment="1">
      <alignment horizontal="left" vertical="top"/>
    </xf>
    <xf numFmtId="0" fontId="5" fillId="0" borderId="1" xfId="0" applyFont="1" applyBorder="1" applyAlignment="1">
      <alignment horizontal="left" vertical="top"/>
    </xf>
    <xf numFmtId="164" fontId="0" fillId="2" borderId="0" xfId="0" applyNumberFormat="1" applyFill="1" applyAlignment="1">
      <alignment horizontal="left" vertical="top"/>
    </xf>
    <xf numFmtId="0" fontId="3" fillId="0" borderId="1" xfId="1" applyBorder="1" applyAlignment="1">
      <alignment horizontal="left" vertical="top"/>
    </xf>
    <xf numFmtId="164" fontId="0" fillId="4" borderId="0" xfId="0" applyNumberFormat="1" applyFill="1" applyAlignment="1">
      <alignment horizontal="left" vertical="top"/>
    </xf>
    <xf numFmtId="0" fontId="0" fillId="2" borderId="0" xfId="0" applyFill="1" applyAlignment="1">
      <alignment horizontal="left"/>
    </xf>
    <xf numFmtId="0" fontId="5" fillId="0" borderId="1" xfId="0" applyFont="1" applyBorder="1" applyAlignment="1">
      <alignment horizontal="left" vertical="top" wrapText="1"/>
    </xf>
    <xf numFmtId="0" fontId="0" fillId="2" borderId="0" xfId="0" applyFill="1" applyAlignment="1">
      <alignment horizontal="left" vertical="top"/>
    </xf>
    <xf numFmtId="0" fontId="3" fillId="0" borderId="1" xfId="1" applyBorder="1" applyAlignment="1">
      <alignment horizontal="left" vertical="top" wrapText="1"/>
    </xf>
    <xf numFmtId="0" fontId="5" fillId="2" borderId="0" xfId="0" applyFont="1" applyFill="1" applyAlignment="1">
      <alignment horizontal="left" vertical="top"/>
    </xf>
    <xf numFmtId="0" fontId="1" fillId="0" borderId="2" xfId="0" applyFont="1" applyBorder="1" applyAlignment="1">
      <alignment horizontal="left" wrapText="1"/>
    </xf>
    <xf numFmtId="0" fontId="1" fillId="3" borderId="2" xfId="0" applyFont="1" applyFill="1" applyBorder="1" applyAlignment="1">
      <alignment horizontal="left" wrapText="1"/>
    </xf>
    <xf numFmtId="164" fontId="1" fillId="2" borderId="2" xfId="0" applyNumberFormat="1" applyFont="1" applyFill="1" applyBorder="1" applyAlignment="1">
      <alignment horizontal="left" wrapText="1"/>
    </xf>
    <xf numFmtId="0" fontId="1" fillId="0" borderId="2" xfId="0" applyFont="1" applyBorder="1" applyAlignment="1">
      <alignment horizontal="left" vertical="top" wrapText="1"/>
    </xf>
    <xf numFmtId="0" fontId="1" fillId="5" borderId="2" xfId="0" applyFont="1" applyFill="1" applyBorder="1" applyAlignment="1">
      <alignment horizontal="left" vertical="top" wrapText="1"/>
    </xf>
    <xf numFmtId="0" fontId="1" fillId="6" borderId="2" xfId="0" applyFont="1" applyFill="1" applyBorder="1" applyAlignment="1">
      <alignment horizontal="left" vertical="top" wrapText="1"/>
    </xf>
    <xf numFmtId="9" fontId="1" fillId="6" borderId="2" xfId="2" applyFont="1" applyFill="1" applyBorder="1" applyAlignment="1">
      <alignment horizontal="left" vertical="top" wrapText="1"/>
    </xf>
    <xf numFmtId="9" fontId="8" fillId="7" borderId="2" xfId="2" applyFont="1" applyFill="1" applyBorder="1" applyAlignment="1">
      <alignment horizontal="left" vertical="top" wrapText="1"/>
    </xf>
    <xf numFmtId="0" fontId="0" fillId="0" borderId="2" xfId="0" applyBorder="1" applyAlignment="1">
      <alignment horizontal="left" wrapText="1"/>
    </xf>
    <xf numFmtId="164" fontId="5" fillId="2" borderId="0" xfId="0" applyNumberFormat="1" applyFont="1" applyFill="1" applyAlignment="1">
      <alignment horizontal="left" vertical="top"/>
    </xf>
    <xf numFmtId="164" fontId="0" fillId="0" borderId="0" xfId="0" applyNumberFormat="1" applyAlignment="1">
      <alignment horizontal="left"/>
    </xf>
    <xf numFmtId="0" fontId="1" fillId="0" borderId="0" xfId="0" applyFont="1"/>
    <xf numFmtId="0" fontId="5" fillId="0" borderId="1" xfId="0" applyFont="1" applyBorder="1" applyAlignment="1">
      <alignment vertical="top" wrapText="1"/>
    </xf>
    <xf numFmtId="0" fontId="10" fillId="0" borderId="0" xfId="0" applyFont="1" applyAlignment="1">
      <alignment horizontal="left"/>
    </xf>
    <xf numFmtId="0" fontId="12" fillId="0" borderId="2" xfId="0" applyFont="1" applyBorder="1" applyAlignment="1">
      <alignment horizontal="left" wrapText="1"/>
    </xf>
    <xf numFmtId="0" fontId="12" fillId="0" borderId="0" xfId="0" applyFont="1" applyAlignment="1">
      <alignment horizontal="left"/>
    </xf>
    <xf numFmtId="0" fontId="5" fillId="0" borderId="1" xfId="0" applyFont="1" applyBorder="1" applyAlignment="1">
      <alignment vertical="top"/>
    </xf>
    <xf numFmtId="49" fontId="1" fillId="2" borderId="2" xfId="0" applyNumberFormat="1" applyFont="1" applyFill="1" applyBorder="1" applyAlignment="1">
      <alignment horizontal="left" wrapText="1"/>
    </xf>
    <xf numFmtId="49" fontId="1" fillId="2" borderId="0" xfId="0" applyNumberFormat="1" applyFont="1" applyFill="1" applyAlignment="1">
      <alignment horizontal="left"/>
    </xf>
    <xf numFmtId="49" fontId="0" fillId="2" borderId="0" xfId="0" applyNumberFormat="1" applyFill="1" applyAlignment="1">
      <alignment horizontal="left" vertical="top"/>
    </xf>
    <xf numFmtId="49" fontId="0" fillId="0" borderId="0" xfId="0" applyNumberFormat="1" applyAlignment="1">
      <alignment horizontal="left"/>
    </xf>
    <xf numFmtId="49" fontId="0" fillId="2" borderId="0" xfId="0" applyNumberFormat="1" applyFill="1" applyAlignment="1">
      <alignment horizontal="left"/>
    </xf>
    <xf numFmtId="49" fontId="5" fillId="0" borderId="2" xfId="0" applyNumberFormat="1" applyFont="1" applyBorder="1" applyAlignment="1">
      <alignment horizontal="left" wrapText="1"/>
    </xf>
    <xf numFmtId="49" fontId="1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left" vertical="top" wrapText="1"/>
    </xf>
    <xf numFmtId="0" fontId="1" fillId="8" borderId="2" xfId="0" applyFont="1" applyFill="1" applyBorder="1" applyAlignment="1">
      <alignment horizontal="left" wrapText="1"/>
    </xf>
    <xf numFmtId="0" fontId="1" fillId="8" borderId="0" xfId="0" applyFont="1" applyFill="1" applyAlignment="1">
      <alignment horizontal="left"/>
    </xf>
    <xf numFmtId="0" fontId="0" fillId="8" borderId="0" xfId="0" applyFill="1" applyAlignment="1">
      <alignment horizontal="left"/>
    </xf>
    <xf numFmtId="0" fontId="5" fillId="8" borderId="0" xfId="0" applyFont="1" applyFill="1" applyAlignment="1">
      <alignment horizontal="left"/>
    </xf>
    <xf numFmtId="49" fontId="1" fillId="0" borderId="2" xfId="0" applyNumberFormat="1" applyFont="1" applyBorder="1" applyAlignment="1">
      <alignment horizontal="left" vertical="top" wrapText="1"/>
    </xf>
    <xf numFmtId="49" fontId="4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3" fillId="0" borderId="0" xfId="1" applyNumberFormat="1" applyAlignment="1">
      <alignment horizontal="left"/>
    </xf>
    <xf numFmtId="49" fontId="3" fillId="0" borderId="1" xfId="1" applyNumberFormat="1" applyBorder="1" applyAlignment="1">
      <alignment horizontal="left" vertical="top"/>
    </xf>
    <xf numFmtId="49" fontId="5" fillId="0" borderId="1" xfId="0" applyNumberFormat="1" applyFont="1" applyBorder="1" applyAlignment="1">
      <alignment horizontal="left" vertical="top"/>
    </xf>
    <xf numFmtId="49" fontId="5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3" fillId="0" borderId="0" xfId="1" applyNumberFormat="1" applyFill="1" applyAlignment="1">
      <alignment horizontal="left"/>
    </xf>
    <xf numFmtId="49" fontId="3" fillId="0" borderId="1" xfId="1" applyNumberFormat="1" applyBorder="1" applyAlignment="1">
      <alignment horizontal="left" vertical="top" wrapText="1"/>
    </xf>
    <xf numFmtId="49" fontId="5" fillId="0" borderId="1" xfId="0" applyNumberFormat="1" applyFont="1" applyBorder="1" applyAlignment="1">
      <alignment horizontal="left" vertical="top" wrapText="1"/>
    </xf>
    <xf numFmtId="49" fontId="5" fillId="0" borderId="1" xfId="0" applyNumberFormat="1" applyFont="1" applyBorder="1" applyAlignment="1">
      <alignment vertical="top" wrapText="1"/>
    </xf>
    <xf numFmtId="49" fontId="5" fillId="0" borderId="0" xfId="0" applyNumberFormat="1" applyFont="1" applyAlignment="1">
      <alignment vertical="top" wrapText="1"/>
    </xf>
    <xf numFmtId="49" fontId="3" fillId="0" borderId="1" xfId="1" applyNumberFormat="1" applyBorder="1" applyAlignment="1">
      <alignment vertical="top" wrapText="1"/>
    </xf>
    <xf numFmtId="49" fontId="3" fillId="0" borderId="0" xfId="1" applyNumberFormat="1" applyBorder="1" applyAlignment="1">
      <alignment vertical="top" wrapText="1"/>
    </xf>
    <xf numFmtId="0" fontId="3" fillId="0" borderId="0" xfId="1" applyFill="1" applyAlignment="1">
      <alignment horizontal="left"/>
    </xf>
    <xf numFmtId="0" fontId="0" fillId="9" borderId="0" xfId="0" applyFill="1" applyAlignment="1">
      <alignment horizontal="left"/>
    </xf>
    <xf numFmtId="0" fontId="5" fillId="9" borderId="2" xfId="0" applyFont="1" applyFill="1" applyBorder="1" applyAlignment="1">
      <alignment horizontal="left" wrapText="1"/>
    </xf>
    <xf numFmtId="0" fontId="0" fillId="3" borderId="0" xfId="0" applyFill="1"/>
    <xf numFmtId="0" fontId="5" fillId="0" borderId="1" xfId="0" applyFont="1" applyBorder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5" fillId="3" borderId="0" xfId="0" applyFont="1" applyFill="1"/>
    <xf numFmtId="0" fontId="12" fillId="0" borderId="0" xfId="0" applyFont="1" applyAlignment="1">
      <alignment horizontal="left" wrapText="1"/>
    </xf>
    <xf numFmtId="49" fontId="1" fillId="0" borderId="2" xfId="0" applyNumberFormat="1" applyFont="1" applyBorder="1" applyAlignment="1">
      <alignment horizontal="left" wrapText="1"/>
    </xf>
    <xf numFmtId="49" fontId="11" fillId="0" borderId="0" xfId="0" applyNumberFormat="1" applyFont="1" applyAlignment="1">
      <alignment horizontal="left"/>
    </xf>
    <xf numFmtId="49" fontId="10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left"/>
    </xf>
    <xf numFmtId="0" fontId="14" fillId="0" borderId="0" xfId="0" applyFont="1"/>
    <xf numFmtId="0" fontId="0" fillId="14" borderId="0" xfId="0" applyFill="1"/>
    <xf numFmtId="0" fontId="5" fillId="14" borderId="0" xfId="0" applyFont="1" applyFill="1" applyAlignment="1">
      <alignment vertical="center"/>
    </xf>
    <xf numFmtId="0" fontId="5" fillId="14" borderId="0" xfId="0" applyFont="1" applyFill="1"/>
    <xf numFmtId="9" fontId="0" fillId="14" borderId="0" xfId="2" applyFont="1" applyFill="1"/>
    <xf numFmtId="9" fontId="0" fillId="0" borderId="0" xfId="2" applyFont="1" applyFill="1"/>
    <xf numFmtId="0" fontId="0" fillId="15" borderId="0" xfId="0" applyFill="1"/>
    <xf numFmtId="0" fontId="5" fillId="15" borderId="1" xfId="0" applyFont="1" applyFill="1" applyBorder="1"/>
    <xf numFmtId="0" fontId="3" fillId="0" borderId="0" xfId="1"/>
    <xf numFmtId="0" fontId="3" fillId="0" borderId="1" xfId="1" applyBorder="1" applyAlignment="1"/>
    <xf numFmtId="0" fontId="3" fillId="0" borderId="1" xfId="1" applyBorder="1" applyAlignment="1">
      <alignment vertical="center"/>
    </xf>
    <xf numFmtId="0" fontId="2" fillId="0" borderId="0" xfId="0" applyFont="1"/>
    <xf numFmtId="0" fontId="1" fillId="10" borderId="0" xfId="0" applyFont="1" applyFill="1"/>
    <xf numFmtId="0" fontId="1" fillId="12" borderId="0" xfId="0" applyFont="1" applyFill="1"/>
    <xf numFmtId="49" fontId="3" fillId="0" borderId="0" xfId="1" applyNumberFormat="1" applyBorder="1" applyAlignment="1">
      <alignment horizontal="left" vertical="top" wrapText="1"/>
    </xf>
    <xf numFmtId="49" fontId="1" fillId="0" borderId="0" xfId="0" applyNumberFormat="1" applyFont="1"/>
    <xf numFmtId="49" fontId="1" fillId="10" borderId="0" xfId="0" applyNumberFormat="1" applyFont="1" applyFill="1"/>
    <xf numFmtId="49" fontId="1" fillId="12" borderId="0" xfId="0" applyNumberFormat="1" applyFont="1" applyFill="1"/>
    <xf numFmtId="49" fontId="5" fillId="0" borderId="1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left"/>
    </xf>
    <xf numFmtId="0" fontId="5" fillId="0" borderId="1" xfId="0" applyFont="1" applyBorder="1" applyAlignment="1">
      <alignment horizontal="right" wrapText="1"/>
    </xf>
    <xf numFmtId="0" fontId="5" fillId="0" borderId="1" xfId="0" applyFont="1" applyBorder="1" applyAlignment="1">
      <alignment wrapText="1"/>
    </xf>
    <xf numFmtId="3" fontId="0" fillId="0" borderId="0" xfId="0" applyNumberFormat="1" applyAlignment="1">
      <alignment horizontal="left"/>
    </xf>
    <xf numFmtId="49" fontId="0" fillId="0" borderId="0" xfId="0" applyNumberFormat="1" applyAlignment="1">
      <alignment horizontal="right"/>
    </xf>
    <xf numFmtId="49" fontId="5" fillId="2" borderId="0" xfId="0" applyNumberFormat="1" applyFont="1" applyFill="1" applyAlignment="1">
      <alignment horizontal="left"/>
    </xf>
    <xf numFmtId="0" fontId="5" fillId="18" borderId="1" xfId="0" applyFont="1" applyFill="1" applyBorder="1" applyAlignment="1">
      <alignment vertical="top" wrapText="1"/>
    </xf>
    <xf numFmtId="0" fontId="5" fillId="19" borderId="1" xfId="0" applyFont="1" applyFill="1" applyBorder="1" applyAlignment="1">
      <alignment vertical="top" wrapText="1"/>
    </xf>
    <xf numFmtId="0" fontId="5" fillId="3" borderId="0" xfId="0" applyFont="1" applyFill="1" applyAlignment="1">
      <alignment vertical="top"/>
    </xf>
    <xf numFmtId="49" fontId="5" fillId="0" borderId="1" xfId="0" applyNumberFormat="1" applyFont="1" applyBorder="1" applyAlignment="1">
      <alignment horizontal="right" wrapText="1"/>
    </xf>
    <xf numFmtId="0" fontId="5" fillId="0" borderId="1" xfId="0" applyFont="1" applyBorder="1" applyAlignment="1">
      <alignment horizontal="right" vertical="top" wrapText="1"/>
    </xf>
    <xf numFmtId="0" fontId="0" fillId="3" borderId="0" xfId="0" applyFill="1" applyAlignment="1">
      <alignment vertical="top"/>
    </xf>
    <xf numFmtId="0" fontId="3" fillId="0" borderId="1" xfId="1" applyBorder="1" applyAlignment="1">
      <alignment wrapText="1"/>
    </xf>
    <xf numFmtId="0" fontId="5" fillId="18" borderId="1" xfId="0" applyFont="1" applyFill="1" applyBorder="1" applyAlignment="1">
      <alignment wrapText="1"/>
    </xf>
    <xf numFmtId="0" fontId="5" fillId="18" borderId="1" xfId="0" applyFont="1" applyFill="1" applyBorder="1" applyAlignment="1">
      <alignment horizontal="right" vertical="top" wrapText="1"/>
    </xf>
    <xf numFmtId="0" fontId="5" fillId="18" borderId="1" xfId="0" applyFont="1" applyFill="1" applyBorder="1" applyAlignment="1">
      <alignment vertical="top"/>
    </xf>
    <xf numFmtId="0" fontId="3" fillId="18" borderId="1" xfId="1" applyFill="1" applyBorder="1" applyAlignment="1">
      <alignment vertical="center"/>
    </xf>
    <xf numFmtId="49" fontId="5" fillId="18" borderId="1" xfId="0" applyNumberFormat="1" applyFont="1" applyFill="1" applyBorder="1" applyAlignment="1">
      <alignment horizontal="right" wrapText="1"/>
    </xf>
    <xf numFmtId="0" fontId="3" fillId="0" borderId="1" xfId="1" applyBorder="1" applyAlignment="1">
      <alignment vertical="top" wrapText="1"/>
    </xf>
    <xf numFmtId="0" fontId="1" fillId="0" borderId="0" xfId="0" applyFont="1" applyAlignment="1">
      <alignment vertical="top"/>
    </xf>
    <xf numFmtId="0" fontId="1" fillId="15" borderId="0" xfId="0" applyFont="1" applyFill="1"/>
    <xf numFmtId="0" fontId="1" fillId="3" borderId="0" xfId="0" applyFont="1" applyFill="1"/>
    <xf numFmtId="0" fontId="1" fillId="14" borderId="0" xfId="0" applyFont="1" applyFill="1"/>
    <xf numFmtId="0" fontId="5" fillId="0" borderId="3" xfId="0" applyFont="1" applyBorder="1" applyAlignment="1">
      <alignment vertical="top" wrapText="1"/>
    </xf>
    <xf numFmtId="0" fontId="5" fillId="0" borderId="3" xfId="0" applyFont="1" applyBorder="1" applyAlignment="1">
      <alignment wrapText="1"/>
    </xf>
    <xf numFmtId="0" fontId="12" fillId="0" borderId="2" xfId="0" applyFont="1" applyBorder="1" applyAlignment="1">
      <alignment horizontal="left"/>
    </xf>
    <xf numFmtId="3" fontId="0" fillId="0" borderId="2" xfId="0" applyNumberFormat="1" applyBorder="1" applyAlignment="1">
      <alignment horizontal="left"/>
    </xf>
    <xf numFmtId="49" fontId="0" fillId="0" borderId="2" xfId="0" applyNumberFormat="1" applyBorder="1" applyAlignment="1">
      <alignment horizontal="left"/>
    </xf>
    <xf numFmtId="0" fontId="0" fillId="8" borderId="2" xfId="0" applyFill="1" applyBorder="1" applyAlignment="1">
      <alignment horizontal="left"/>
    </xf>
    <xf numFmtId="49" fontId="0" fillId="2" borderId="2" xfId="0" applyNumberFormat="1" applyFill="1" applyBorder="1" applyAlignment="1">
      <alignment horizontal="left"/>
    </xf>
    <xf numFmtId="0" fontId="5" fillId="0" borderId="3" xfId="0" applyFont="1" applyBorder="1" applyAlignment="1">
      <alignment vertical="center"/>
    </xf>
    <xf numFmtId="0" fontId="0" fillId="0" borderId="2" xfId="0" applyBorder="1" applyAlignment="1">
      <alignment horizontal="left"/>
    </xf>
    <xf numFmtId="49" fontId="0" fillId="0" borderId="2" xfId="0" applyNumberFormat="1" applyBorder="1" applyAlignment="1">
      <alignment horizontal="right"/>
    </xf>
    <xf numFmtId="0" fontId="1" fillId="12" borderId="0" xfId="0" applyFont="1" applyFill="1" applyAlignment="1">
      <alignment vertical="top"/>
    </xf>
    <xf numFmtId="0" fontId="1" fillId="17" borderId="0" xfId="0" applyFont="1" applyFill="1"/>
    <xf numFmtId="0" fontId="2" fillId="12" borderId="0" xfId="0" applyFont="1" applyFill="1"/>
    <xf numFmtId="0" fontId="1" fillId="10" borderId="0" xfId="0" applyFont="1" applyFill="1" applyAlignment="1">
      <alignment vertical="top"/>
    </xf>
    <xf numFmtId="0" fontId="1" fillId="11" borderId="0" xfId="0" applyFont="1" applyFill="1"/>
    <xf numFmtId="0" fontId="1" fillId="16" borderId="0" xfId="0" applyFont="1" applyFill="1"/>
    <xf numFmtId="0" fontId="2" fillId="10" borderId="0" xfId="0" applyFont="1" applyFill="1"/>
    <xf numFmtId="0" fontId="1" fillId="13" borderId="0" xfId="0" applyFont="1" applyFill="1"/>
    <xf numFmtId="0" fontId="1" fillId="0" borderId="0" xfId="0" quotePrefix="1" applyFont="1" applyAlignment="1">
      <alignment vertical="top"/>
    </xf>
    <xf numFmtId="11" fontId="2" fillId="10" borderId="0" xfId="0" applyNumberFormat="1" applyFont="1" applyFill="1"/>
    <xf numFmtId="0" fontId="1" fillId="0" borderId="0" xfId="0" applyFont="1" applyAlignment="1">
      <alignment horizontal="left" vertical="top"/>
    </xf>
    <xf numFmtId="0" fontId="1" fillId="3" borderId="0" xfId="0" applyFont="1" applyFill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3" borderId="0" xfId="0" applyFont="1" applyFill="1" applyAlignment="1">
      <alignment horizontal="left" vertical="top"/>
    </xf>
    <xf numFmtId="9" fontId="0" fillId="0" borderId="0" xfId="2" applyFont="1"/>
    <xf numFmtId="0" fontId="0" fillId="0" borderId="9" xfId="0" applyBorder="1"/>
    <xf numFmtId="0" fontId="5" fillId="0" borderId="9" xfId="0" applyFont="1" applyBorder="1"/>
    <xf numFmtId="0" fontId="5" fillId="0" borderId="2" xfId="0" applyFont="1" applyBorder="1" applyAlignment="1">
      <alignment horizontal="left" wrapText="1"/>
    </xf>
    <xf numFmtId="0" fontId="9" fillId="0" borderId="4" xfId="0" applyFont="1" applyBorder="1"/>
    <xf numFmtId="0" fontId="9" fillId="15" borderId="4" xfId="0" applyFont="1" applyFill="1" applyBorder="1"/>
    <xf numFmtId="0" fontId="17" fillId="20" borderId="13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10" fontId="0" fillId="0" borderId="0" xfId="2" applyNumberFormat="1" applyFont="1"/>
    <xf numFmtId="0" fontId="9" fillId="15" borderId="7" xfId="0" applyFont="1" applyFill="1" applyBorder="1" applyAlignment="1">
      <alignment wrapText="1"/>
    </xf>
    <xf numFmtId="0" fontId="9" fillId="15" borderId="8" xfId="0" applyFont="1" applyFill="1" applyBorder="1" applyAlignment="1">
      <alignment wrapText="1"/>
    </xf>
    <xf numFmtId="0" fontId="0" fillId="15" borderId="10" xfId="0" applyFill="1" applyBorder="1"/>
    <xf numFmtId="0" fontId="9" fillId="15" borderId="2" xfId="0" applyFont="1" applyFill="1" applyBorder="1" applyAlignment="1">
      <alignment horizontal="right"/>
    </xf>
    <xf numFmtId="0" fontId="9" fillId="15" borderId="12" xfId="0" applyFont="1" applyFill="1" applyBorder="1" applyAlignment="1">
      <alignment horizontal="right"/>
    </xf>
    <xf numFmtId="17" fontId="5" fillId="0" borderId="9" xfId="0" applyNumberFormat="1" applyFont="1" applyBorder="1"/>
    <xf numFmtId="9" fontId="5" fillId="0" borderId="0" xfId="2" applyFont="1" applyFill="1" applyBorder="1" applyAlignment="1"/>
    <xf numFmtId="9" fontId="0" fillId="0" borderId="0" xfId="2" applyFont="1" applyFill="1" applyBorder="1"/>
    <xf numFmtId="9" fontId="0" fillId="0" borderId="0" xfId="0" applyNumberFormat="1"/>
    <xf numFmtId="9" fontId="0" fillId="0" borderId="0" xfId="2" applyFont="1" applyFill="1" applyBorder="1" applyAlignment="1"/>
    <xf numFmtId="0" fontId="9" fillId="0" borderId="0" xfId="0" applyFont="1" applyAlignment="1">
      <alignment wrapText="1"/>
    </xf>
    <xf numFmtId="0" fontId="9" fillId="0" borderId="0" xfId="0" applyFont="1" applyAlignment="1">
      <alignment horizontal="right"/>
    </xf>
    <xf numFmtId="9" fontId="5" fillId="0" borderId="9" xfId="0" applyNumberFormat="1" applyFont="1" applyBorder="1"/>
    <xf numFmtId="0" fontId="0" fillId="15" borderId="7" xfId="0" applyFill="1" applyBorder="1"/>
    <xf numFmtId="0" fontId="0" fillId="15" borderId="8" xfId="0" applyFill="1" applyBorder="1"/>
    <xf numFmtId="0" fontId="9" fillId="15" borderId="13" xfId="0" applyFont="1" applyFill="1" applyBorder="1" applyAlignment="1">
      <alignment horizontal="right"/>
    </xf>
    <xf numFmtId="0" fontId="9" fillId="15" borderId="5" xfId="0" applyFont="1" applyFill="1" applyBorder="1" applyAlignment="1">
      <alignment horizontal="right"/>
    </xf>
    <xf numFmtId="0" fontId="23" fillId="0" borderId="9" xfId="0" applyFont="1" applyBorder="1"/>
    <xf numFmtId="0" fontId="19" fillId="20" borderId="4" xfId="0" applyFont="1" applyFill="1" applyBorder="1" applyAlignment="1">
      <alignment horizontal="center" vertical="center" wrapText="1"/>
    </xf>
    <xf numFmtId="0" fontId="19" fillId="20" borderId="13" xfId="0" applyFont="1" applyFill="1" applyBorder="1" applyAlignment="1">
      <alignment horizontal="center" vertical="center" wrapText="1"/>
    </xf>
    <xf numFmtId="0" fontId="20" fillId="20" borderId="15" xfId="0" applyFont="1" applyFill="1" applyBorder="1" applyAlignment="1">
      <alignment horizontal="center" vertical="center" wrapText="1"/>
    </xf>
    <xf numFmtId="0" fontId="20" fillId="20" borderId="13" xfId="0" applyFont="1" applyFill="1" applyBorder="1" applyAlignment="1">
      <alignment horizontal="center" vertical="center" wrapText="1"/>
    </xf>
    <xf numFmtId="0" fontId="20" fillId="20" borderId="5" xfId="0" applyFont="1" applyFill="1" applyBorder="1" applyAlignment="1">
      <alignment horizontal="center" vertical="center" wrapText="1"/>
    </xf>
    <xf numFmtId="0" fontId="21" fillId="15" borderId="6" xfId="0" applyFont="1" applyFill="1" applyBorder="1" applyAlignment="1">
      <alignment horizontal="left" vertical="center" wrapText="1"/>
    </xf>
    <xf numFmtId="0" fontId="21" fillId="15" borderId="11" xfId="0" applyFont="1" applyFill="1" applyBorder="1" applyAlignment="1">
      <alignment horizontal="left" vertical="center" wrapText="1"/>
    </xf>
    <xf numFmtId="0" fontId="21" fillId="15" borderId="9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0" fillId="0" borderId="0" xfId="0" applyProtection="1"/>
    <xf numFmtId="9" fontId="0" fillId="0" borderId="10" xfId="2" applyFont="1" applyBorder="1" applyProtection="1"/>
    <xf numFmtId="0" fontId="9" fillId="0" borderId="13" xfId="0" applyFont="1" applyBorder="1" applyProtection="1"/>
    <xf numFmtId="9" fontId="0" fillId="0" borderId="5" xfId="0" applyNumberFormat="1" applyBorder="1" applyProtection="1"/>
    <xf numFmtId="9" fontId="0" fillId="0" borderId="10" xfId="2" applyFont="1" applyBorder="1" applyAlignment="1" applyProtection="1"/>
    <xf numFmtId="9" fontId="5" fillId="0" borderId="10" xfId="2" applyFont="1" applyFill="1" applyBorder="1" applyAlignment="1" applyProtection="1"/>
    <xf numFmtId="0" fontId="18" fillId="21" borderId="14" xfId="0" applyFont="1" applyFill="1" applyBorder="1" applyAlignment="1" applyProtection="1">
      <alignment horizontal="center" vertical="center"/>
      <protection locked="0"/>
    </xf>
  </cellXfs>
  <cellStyles count="5">
    <cellStyle name="Collegamento ipertestuale" xfId="1" builtinId="8"/>
    <cellStyle name="Collegamento ipertestuale 2" xfId="3" xr:uid="{5A82DBCF-8826-4F8B-B9B3-57DA5C5020D5}"/>
    <cellStyle name="Normale" xfId="0" builtinId="0"/>
    <cellStyle name="Percentuale" xfId="2" builtinId="5"/>
    <cellStyle name="Percentuale 2" xfId="4" xr:uid="{90F3A605-B79F-4143-A99A-CBE79A2ACFBD}"/>
  </cellStyles>
  <dxfs count="0"/>
  <tableStyles count="0" defaultTableStyle="TableStyleMedium2" defaultPivotStyle="PivotStyleLight16"/>
  <colors>
    <mruColors>
      <color rgb="FFFFFEFB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microsoft.com/office/2017/10/relationships/person" Target="persons/perso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ED1-4482-A159-920C44E21F6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ED1-4482-A159-920C44E21F64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ED1-4482-A159-920C44E21F64}"/>
              </c:ext>
            </c:extLst>
          </c:dPt>
          <c:dPt>
            <c:idx val="3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ED1-4482-A159-920C44E21F64}"/>
              </c:ext>
            </c:extLst>
          </c:dPt>
          <c:dLbls>
            <c:dLbl>
              <c:idx val="0"/>
              <c:numFmt formatCode="0%;0%;&quot;&quot;;&quot;&quot;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221081724976776"/>
                      <c:h val="0.1990741397125321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DED1-4482-A159-920C44E21F64}"/>
                </c:ext>
              </c:extLst>
            </c:dLbl>
            <c:dLbl>
              <c:idx val="1"/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47576616012695"/>
                      <c:h val="0.278273646493223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DED1-4482-A159-920C44E21F64}"/>
                </c:ext>
              </c:extLst>
            </c:dLbl>
            <c:dLbl>
              <c:idx val="2"/>
              <c:numFmt formatCode="0%;0%;&quot;&quot;;&quot;&quot;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7507678959795726"/>
                      <c:h val="0.2009490514301123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DED1-4482-A159-920C44E21F64}"/>
                </c:ext>
              </c:extLst>
            </c:dLbl>
            <c:dLbl>
              <c:idx val="3"/>
              <c:numFmt formatCode="0%;0%;&quot;&quot;;&quot;&quot;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879120931925039"/>
                      <c:h val="0.2682505129771849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DED1-4482-A159-920C44E21F64}"/>
                </c:ext>
              </c:extLst>
            </c:dLbl>
            <c:numFmt formatCode="0%;0%;&quot;&quot;;&quot;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'Dati mappatura'!$A$4:$A$7</c:f>
              <c:strCache>
                <c:ptCount val="4"/>
                <c:pt idx="0">
                  <c:v>Accessibile</c:v>
                </c:pt>
                <c:pt idx="1">
                  <c:v>Con gradino/i</c:v>
                </c:pt>
                <c:pt idx="2">
                  <c:v>Rampa ripida</c:v>
                </c:pt>
                <c:pt idx="3">
                  <c:v>Altri problemi di accesso</c:v>
                </c:pt>
              </c:strCache>
            </c:strRef>
          </c:cat>
          <c:val>
            <c:numRef>
              <c:f>'Dati mappatura'!$C$4:$C$7</c:f>
              <c:numCache>
                <c:formatCode>0%</c:formatCode>
                <c:ptCount val="4"/>
                <c:pt idx="0">
                  <c:v>0.29017857142857145</c:v>
                </c:pt>
                <c:pt idx="1">
                  <c:v>0.6205357142857143</c:v>
                </c:pt>
                <c:pt idx="2">
                  <c:v>7.1428571428571425E-2</c:v>
                </c:pt>
                <c:pt idx="3">
                  <c:v>1.7857142857142856E-2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ED1-4482-A159-920C44E21F6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1336430</xdr:colOff>
      <xdr:row>1</xdr:row>
      <xdr:rowOff>115097</xdr:rowOff>
    </xdr:from>
    <xdr:to>
      <xdr:col>8</xdr:col>
      <xdr:colOff>607469</xdr:colOff>
      <xdr:row>15</xdr:row>
      <xdr:rowOff>166253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39609AD9-A222-4886-BE16-5F2899A1DD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gaa\AppData\Roaming\Microsoft\AddIns\A.CRE%20Geocoding%20Add-In%20v0.3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definedNames>
      <definedName name="FINDLATITUDE"/>
      <definedName name="FINDLONGITUDE"/>
    </definedNames>
    <sheetDataSet>
      <sheetData sheetId="0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Ilaria ." id="{F213C29A-C389-4CEE-A5CE-E4BB909302E9}" userId="25c0c3310213debb" providerId="Windows Live"/>
</personList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L1" dT="2022-09-26T10:19:51.09" personId="{F213C29A-C389-4CEE-A5CE-E4BB909302E9}" id="{F0F9F45C-74AC-463C-B210-7C27A1660A59}">
    <text>traduzione in formato più leggibile della colonna seguente</text>
  </threadedComment>
  <threadedComment ref="M1" dT="2022-09-26T10:19:51.09" personId="{F213C29A-C389-4CEE-A5CE-E4BB909302E9}" id="{4C6AA5DA-3703-4B5B-AA3B-2C54D4A5C842}">
    <text>x: accessibile. f: falsa accessibilità n: non accessibile.</text>
  </threadedComment>
  <threadedComment ref="AE1" dT="2023-05-18T11:40:28.44" personId="{F213C29A-C389-4CEE-A5CE-E4BB909302E9}" id="{E82C4667-0056-4EB6-94BC-98DD41B86FFB}">
    <text>uguale a ingresso1 ma usata per location image</text>
  </threadedComment>
  <threadedComment ref="N28" dT="2022-09-29T14:34:07.93" personId="{F213C29A-C389-4CEE-A5CE-E4BB909302E9}" id="{CD14DEFE-1698-4FAF-9D62-60D3BDAB4E4B}">
    <text>altezza stimata dalla foto street view</text>
  </threadedComment>
  <threadedComment ref="N32" dT="2022-09-29T14:33:57.45" personId="{F213C29A-C389-4CEE-A5CE-E4BB909302E9}" id="{89781FA5-86AE-43EB-852E-35DE6462B7D7}">
    <text>altezza stimata dalla foto street view</text>
  </threadedComment>
  <threadedComment ref="N55" dT="2022-09-29T14:32:13.12" personId="{F213C29A-C389-4CEE-A5CE-E4BB909302E9}" id="{23CA326E-710A-443F-AD3A-BC0333A22249}">
    <text>altezza stimata dalla foto</text>
  </threadedComment>
  <threadedComment ref="N61" dT="2022-09-29T14:32:23.51" personId="{F213C29A-C389-4CEE-A5CE-E4BB909302E9}" id="{A63B2E64-8AF3-43D3-A684-A19253DB08B2}">
    <text>altezza stimata dalla foto</text>
  </threadedComment>
  <threadedComment ref="N102" dT="2022-09-29T14:01:37.58" personId="{F213C29A-C389-4CEE-A5CE-E4BB909302E9}" id="{FC27E1B5-7C31-43A1-A14C-89D6A154B3C4}">
    <text>valore stimato in base alla foto</text>
  </threadedComment>
  <threadedComment ref="N107" dT="2022-09-29T14:01:21.80" personId="{F213C29A-C389-4CEE-A5CE-E4BB909302E9}" id="{B33AE006-5A1D-4D58-9A77-0855BCCBD224}">
    <text>valore stimato in base alla foto</text>
  </threadedComment>
  <threadedComment ref="L114" dT="2022-09-29T14:19:58.98" personId="{F213C29A-C389-4CEE-A5CE-E4BB909302E9}" id="{3664B8B1-B2E4-4331-8BA6-B4BB97F1F48F}">
    <text>...mancano le misure della rampa ma visivamente sembra entro i limiti</text>
  </threadedComment>
  <threadedComment ref="M114" dT="2022-09-29T14:19:58.98" personId="{F213C29A-C389-4CEE-A5CE-E4BB909302E9}" id="{559DE1E0-9C5B-4CE6-8D6F-08AF021816A7}">
    <text>...mancano le misure della rampa ma visivamente sembra entro i limiti</text>
  </threadedComment>
  <threadedComment ref="O143" dT="2022-12-02T08:11:17.30" personId="{F213C29A-C389-4CEE-A5CE-E4BB909302E9}" id="{9FCDA6A5-3CB0-456E-B848-16981E14D384}">
    <text>avevano messo nessuna ma in realtà il gradino di 3 cm è una lamierina inclinata</text>
  </threadedComment>
  <threadedComment ref="A151" dT="2022-11-24T12:40:22.80" personId="{F213C29A-C389-4CEE-A5CE-E4BB909302E9}" id="{38563924-28A1-4863-81B5-491A1A1BDB43}">
    <text>Ho corretto io la rilevazione perché c'erano degli errori. Era indicato nessun dislivello e nessuna rampa, in realtà c'è dislivello e una rampa interna. Inoltre era indicato che la coop avesse un dehor...</text>
  </threadedComment>
  <threadedComment ref="Y291" dT="2023-05-30T22:20:55.10" personId="{F213C29A-C389-4CEE-A5CE-E4BB909302E9}" id="{E377CAC5-4DFF-4D44-81E3-1B8B693585F9}">
    <text>info sul bagno aggiunte da me in base a quel che so</text>
  </threadedComment>
  <threadedComment ref="Y359" dT="2023-05-30T22:28:37.55" personId="{F213C29A-C389-4CEE-A5CE-E4BB909302E9}" id="{C8F033AE-0B6B-40DB-BA9B-8FCC3300E91C}">
    <text>ho corretto io perchè mi sembra un errore da che ricordo</text>
  </threadedComment>
  <threadedComment ref="N378" dT="2023-05-29T09:32:29.48" personId="{F213C29A-C389-4CEE-A5CE-E4BB909302E9}" id="{2FE2B335-F2D5-465B-8D45-56E2C38D36A3}">
    <text>stimato in base alla foto</text>
  </threadedComment>
  <threadedComment ref="Y426" dT="2023-07-20T14:28:44.81" personId="{F213C29A-C389-4CEE-A5CE-E4BB909302E9}" id="{801146A9-6205-484C-BDC8-1E85D862FC1C}">
    <text>avevano messo sì non tenendo conto del gradino all'ingresso</text>
  </threadedComment>
</ThreadedComments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open?id=1I0tyuzkY9m5bfqs0jRu6pC7QzXErF3-U" TargetMode="External"/><Relationship Id="rId299" Type="http://schemas.openxmlformats.org/officeDocument/2006/relationships/hyperlink" Target="https://drive.google.com/open?id=19KkfmyBSc4hNxklUXV5-w5ojds9K1RF6" TargetMode="External"/><Relationship Id="rId21" Type="http://schemas.openxmlformats.org/officeDocument/2006/relationships/hyperlink" Target="https://drive.google.com/open?id=1Sjo5L87X3njMMvUMzSG48mBXMTPnGpJg" TargetMode="External"/><Relationship Id="rId63" Type="http://schemas.openxmlformats.org/officeDocument/2006/relationships/hyperlink" Target="https://drive.google.com/open?id=1hqdwOpKaM-gwLjduGYgoWjp2HA30CDfy" TargetMode="External"/><Relationship Id="rId159" Type="http://schemas.openxmlformats.org/officeDocument/2006/relationships/hyperlink" Target="https://drive.google.com/open?id=1ip-GIOt3Ef88LSzP7xtAeJoTx7Ry8mbh" TargetMode="External"/><Relationship Id="rId324" Type="http://schemas.openxmlformats.org/officeDocument/2006/relationships/hyperlink" Target="https://drive.google.com/open?id=1IDO5eo62iOyMTnGJwrfNvp5QD0pxyO8A" TargetMode="External"/><Relationship Id="rId366" Type="http://schemas.openxmlformats.org/officeDocument/2006/relationships/hyperlink" Target="https://drive.google.com/open?id=1Ro6z4FZOknn41OE1cREf8X0QyX4-VQj8" TargetMode="External"/><Relationship Id="rId170" Type="http://schemas.openxmlformats.org/officeDocument/2006/relationships/hyperlink" Target="https://drive.google.com/open?id=1l9ddXCGPqdT9KmPLn1koGwBF7ko8ZCC7" TargetMode="External"/><Relationship Id="rId226" Type="http://schemas.openxmlformats.org/officeDocument/2006/relationships/hyperlink" Target="https://drive.google.com/open?id=133xCp82Z_vBPWofkPIdUdNOwGzM0r4j8" TargetMode="External"/><Relationship Id="rId268" Type="http://schemas.openxmlformats.org/officeDocument/2006/relationships/hyperlink" Target="https://drive.google.com/open?id=13x0sp3MCLFp6Y7Ivxv1tWhbDjrnS4KMm" TargetMode="External"/><Relationship Id="rId32" Type="http://schemas.openxmlformats.org/officeDocument/2006/relationships/hyperlink" Target="https://drive.google.com/open?id=18k_naAoKNjysQbb8q6N5nkXkJb_ZLBJG" TargetMode="External"/><Relationship Id="rId74" Type="http://schemas.openxmlformats.org/officeDocument/2006/relationships/hyperlink" Target="https://drive.google.com/open?id=1xdTlI022YWUQKZR9kUzIHBc09bhOX3RT" TargetMode="External"/><Relationship Id="rId128" Type="http://schemas.openxmlformats.org/officeDocument/2006/relationships/hyperlink" Target="https://drive.google.com/open?id=1Hwt1qdUuQyYWOefgjowHv1oj_vapX3Rt" TargetMode="External"/><Relationship Id="rId335" Type="http://schemas.openxmlformats.org/officeDocument/2006/relationships/hyperlink" Target="https://drive.google.com/open?id=1y7BjBYtDtawsom6bkJFq4XjNgg6aCE9S" TargetMode="External"/><Relationship Id="rId377" Type="http://schemas.openxmlformats.org/officeDocument/2006/relationships/hyperlink" Target="https://drive.google.com/uc?id=15s4IchzXNvnH9r1kRy8B5qYbIKWi0ueD" TargetMode="External"/><Relationship Id="rId5" Type="http://schemas.openxmlformats.org/officeDocument/2006/relationships/hyperlink" Target="https://drive.google.com/open?id=15RuSNZPYH2tXYyRl8y1yAOk3YdHfOCkb" TargetMode="External"/><Relationship Id="rId181" Type="http://schemas.openxmlformats.org/officeDocument/2006/relationships/hyperlink" Target="https://drive.google.com/open?id=1gGKaEOgvYZh1sVl_oFCwp0yDt8mnJ1iI" TargetMode="External"/><Relationship Id="rId237" Type="http://schemas.openxmlformats.org/officeDocument/2006/relationships/hyperlink" Target="https://drive.google.com/open?id=1F5BsgM07nFVzmo56RKXLMBdrulBONrgD" TargetMode="External"/><Relationship Id="rId402" Type="http://schemas.openxmlformats.org/officeDocument/2006/relationships/hyperlink" Target="https://drive.google.com/open?id=1-n2rql2EThbEQRT2PUYyiWSJ7wOkHZ8f" TargetMode="External"/><Relationship Id="rId279" Type="http://schemas.openxmlformats.org/officeDocument/2006/relationships/hyperlink" Target="https://drive.google.com/open?id=1je83a--tEoTAtnn0DQ7cFkfd9j40TAWj" TargetMode="External"/><Relationship Id="rId43" Type="http://schemas.openxmlformats.org/officeDocument/2006/relationships/hyperlink" Target="https://drive.google.com/open?id=1VrBkyuy06SkguglFbjQb02BG9ipgBc-n" TargetMode="External"/><Relationship Id="rId139" Type="http://schemas.openxmlformats.org/officeDocument/2006/relationships/hyperlink" Target="https://drive.google.com/open?id=16k0-F7Ght0_u_UoRWcmqpyJu0SSpRTvF" TargetMode="External"/><Relationship Id="rId290" Type="http://schemas.openxmlformats.org/officeDocument/2006/relationships/hyperlink" Target="https://drive.google.com/open?id=1z7Ml9FYraj_E4L8BfKad_tjOkDz-5MO5" TargetMode="External"/><Relationship Id="rId304" Type="http://schemas.openxmlformats.org/officeDocument/2006/relationships/hyperlink" Target="https://drive.google.com/open?id=1pR0RbObIvvg0o1WfKPiEaXzopy5NInW6" TargetMode="External"/><Relationship Id="rId346" Type="http://schemas.openxmlformats.org/officeDocument/2006/relationships/hyperlink" Target="https://drive.google.com/open?id=1s8IXRgyRdh6J04BFGmlwTwRJlrIDHyXO" TargetMode="External"/><Relationship Id="rId388" Type="http://schemas.openxmlformats.org/officeDocument/2006/relationships/hyperlink" Target="https://drive.google.com/open?id=1Rn6WE5QjJHEPNVwR-LHvEg8kYAIcB_5J" TargetMode="External"/><Relationship Id="rId85" Type="http://schemas.openxmlformats.org/officeDocument/2006/relationships/hyperlink" Target="https://drive.google.com/open?id=1ozMemoHQ9m2PPxAm5tUNe36pdl6AW2b4" TargetMode="External"/><Relationship Id="rId150" Type="http://schemas.openxmlformats.org/officeDocument/2006/relationships/hyperlink" Target="https://drive.google.com/open?id=1QfLfTs0oe31MxwoR15wcHmzFZySLku3c" TargetMode="External"/><Relationship Id="rId192" Type="http://schemas.openxmlformats.org/officeDocument/2006/relationships/hyperlink" Target="https://drive.google.com/open?id=1BrnjPhDpzHg3iFnFkv_m8drXznHiO-2S" TargetMode="External"/><Relationship Id="rId206" Type="http://schemas.openxmlformats.org/officeDocument/2006/relationships/hyperlink" Target="https://drive.google.com/open?id=1WdhDEDANOvRL5_JQiWAVOY88CmGoGOe9" TargetMode="External"/><Relationship Id="rId413" Type="http://schemas.openxmlformats.org/officeDocument/2006/relationships/hyperlink" Target="https://drive.google.com/open?id=1ynW3nBsJRQ7fHuElsXlCqs5nKSY9Gu-b" TargetMode="External"/><Relationship Id="rId248" Type="http://schemas.openxmlformats.org/officeDocument/2006/relationships/hyperlink" Target="https://drive.google.com/open?id=1IDTHgLkLwFbiWejDn1bAIFyiyyp_6YPb" TargetMode="External"/><Relationship Id="rId12" Type="http://schemas.openxmlformats.org/officeDocument/2006/relationships/hyperlink" Target="https://drive.google.com/open?id=1rEBY75muJdKDGnJlcY_2zQyyTgEzlsff" TargetMode="External"/><Relationship Id="rId108" Type="http://schemas.openxmlformats.org/officeDocument/2006/relationships/hyperlink" Target="https://drive.google.com/open?id=16i2UqqVDl3Xea3267xLYuh-thmqUbGCu" TargetMode="External"/><Relationship Id="rId315" Type="http://schemas.openxmlformats.org/officeDocument/2006/relationships/hyperlink" Target="https://drive.google.com/open?id=1PQO7LIMCJA5CmuD_9vmcypGslczB0vfV" TargetMode="External"/><Relationship Id="rId357" Type="http://schemas.openxmlformats.org/officeDocument/2006/relationships/hyperlink" Target="https://drive.google.com/open?id=1RvfXWd96GAL0BwxXGH9epsjv8JCB8myN" TargetMode="External"/><Relationship Id="rId54" Type="http://schemas.openxmlformats.org/officeDocument/2006/relationships/hyperlink" Target="https://drive.google.com/open?id=1K1Mt6KlsPtKKo45d5riCI5ie_OkqsQoT" TargetMode="External"/><Relationship Id="rId96" Type="http://schemas.openxmlformats.org/officeDocument/2006/relationships/hyperlink" Target="https://drive.google.com/open?id=14TeZBCjvJ6lf0GtqEBd1B5noBVK23E7S" TargetMode="External"/><Relationship Id="rId161" Type="http://schemas.openxmlformats.org/officeDocument/2006/relationships/hyperlink" Target="https://drive.google.com/open?id=1nksaSw8jKX6R9YUO0uHz2VUblUwONwT5" TargetMode="External"/><Relationship Id="rId217" Type="http://schemas.openxmlformats.org/officeDocument/2006/relationships/hyperlink" Target="https://drive.google.com/open?id=1sITIR7seRP7ZiY80b3hhZIubjktUD8Zj" TargetMode="External"/><Relationship Id="rId399" Type="http://schemas.openxmlformats.org/officeDocument/2006/relationships/hyperlink" Target="https://drive.google.com/open?id=1f-F1kXTm9rb3CZbzQoqyDBYD5mTQACBr" TargetMode="External"/><Relationship Id="rId259" Type="http://schemas.openxmlformats.org/officeDocument/2006/relationships/hyperlink" Target="https://drive.google.com/open?id=1rAxYs21iaVgo89by2SbBP-KB1XVLzJaS" TargetMode="External"/><Relationship Id="rId23" Type="http://schemas.openxmlformats.org/officeDocument/2006/relationships/hyperlink" Target="https://drive.google.com/open?id=1LVk18tj-IuzemyjbG3QM5wPzJ8Dh9pfh" TargetMode="External"/><Relationship Id="rId119" Type="http://schemas.openxmlformats.org/officeDocument/2006/relationships/hyperlink" Target="https://drive.google.com/open?id=1Xkgtm0z_l5avD3htivrkuSXYm7hl8oqT" TargetMode="External"/><Relationship Id="rId270" Type="http://schemas.openxmlformats.org/officeDocument/2006/relationships/hyperlink" Target="https://drive.google.com/open?id=1i0dKlW0ILwRyAAmIHPMX01bYjOsocVBV" TargetMode="External"/><Relationship Id="rId326" Type="http://schemas.openxmlformats.org/officeDocument/2006/relationships/hyperlink" Target="https://drive.google.com/open?id=13u__ONGcANIn12Q5hhwh5JD-N2MGfjyU" TargetMode="External"/><Relationship Id="rId65" Type="http://schemas.openxmlformats.org/officeDocument/2006/relationships/hyperlink" Target="https://drive.google.com/open?id=1LzIlAVwxafG1bE_00PSBWnD-2mLRnCEa" TargetMode="External"/><Relationship Id="rId130" Type="http://schemas.openxmlformats.org/officeDocument/2006/relationships/hyperlink" Target="https://drive.google.com/open?id=1bA_2FKXt1FFRFOWOyjTEvK5lUqu1D7gu" TargetMode="External"/><Relationship Id="rId368" Type="http://schemas.openxmlformats.org/officeDocument/2006/relationships/hyperlink" Target="https://drive.google.com/open?id=1NlhRNpRGagfthbr4Cy6TkdmhB9YdXAXx" TargetMode="External"/><Relationship Id="rId172" Type="http://schemas.openxmlformats.org/officeDocument/2006/relationships/hyperlink" Target="https://drive.google.com/open?id=1-Nn8LTHhnifxvd1sReK2QPNqSVeGIFF6" TargetMode="External"/><Relationship Id="rId228" Type="http://schemas.openxmlformats.org/officeDocument/2006/relationships/hyperlink" Target="https://drive.google.com/open?id=152W9Aj-LO2yrGCCoXYc1asLsEhS-PYei" TargetMode="External"/><Relationship Id="rId281" Type="http://schemas.openxmlformats.org/officeDocument/2006/relationships/hyperlink" Target="https://drive.google.com/open?id=19BpVUwXPNxZ44cxppuzZemaT5K2iMlhK" TargetMode="External"/><Relationship Id="rId337" Type="http://schemas.openxmlformats.org/officeDocument/2006/relationships/hyperlink" Target="https://drive.google.com/open?id=1l23fYuuAl5ThDDSY1j6c7b7y7jHOQLNF" TargetMode="External"/><Relationship Id="rId34" Type="http://schemas.openxmlformats.org/officeDocument/2006/relationships/hyperlink" Target="https://drive.google.com/open?id=1k5RYrAM47wgPWhNKU3RvMpeoziW1-bU-" TargetMode="External"/><Relationship Id="rId76" Type="http://schemas.openxmlformats.org/officeDocument/2006/relationships/hyperlink" Target="https://drive.google.com/open?id=1XR_cZYSALMhINMVSR6ZjqI8ZvC0KuQFk" TargetMode="External"/><Relationship Id="rId141" Type="http://schemas.openxmlformats.org/officeDocument/2006/relationships/hyperlink" Target="https://drive.google.com/open?id=1Bn1CSYSHp6KOqZFXvvUdL0K__20JON49" TargetMode="External"/><Relationship Id="rId379" Type="http://schemas.openxmlformats.org/officeDocument/2006/relationships/hyperlink" Target="https://drive.google.com/open?id=1mMQQCa5WufNR8aezy_fpHecZ4KocKk1T" TargetMode="External"/><Relationship Id="rId7" Type="http://schemas.openxmlformats.org/officeDocument/2006/relationships/hyperlink" Target="https://drive.google.com/open?id=14zQPaF11vPPz6LO1RISAHhnAZhzsPudD" TargetMode="External"/><Relationship Id="rId183" Type="http://schemas.openxmlformats.org/officeDocument/2006/relationships/hyperlink" Target="https://drive.google.com/open?id=1zA-bieQpn8x4O5FsjZ9xjxFBYGYD2ipA" TargetMode="External"/><Relationship Id="rId239" Type="http://schemas.openxmlformats.org/officeDocument/2006/relationships/hyperlink" Target="https://drive.google.com/open?id=1GQp_zTII7_hVgpBZzajRJJBx4V7Cks5g" TargetMode="External"/><Relationship Id="rId390" Type="http://schemas.openxmlformats.org/officeDocument/2006/relationships/hyperlink" Target="https://drive.google.com/open?id=1ZV9ufUWvAzPSRIOaQRkt-cvxYGYVcBDa" TargetMode="External"/><Relationship Id="rId404" Type="http://schemas.openxmlformats.org/officeDocument/2006/relationships/hyperlink" Target="https://drive.google.com/open?id=1LOgg-TFcbuvFyJUvSYhBZnrVloraBtDY" TargetMode="External"/><Relationship Id="rId250" Type="http://schemas.openxmlformats.org/officeDocument/2006/relationships/hyperlink" Target="https://drive.google.com/open?id=1QIh8T88oxBDH-wVnwp8dq7xISl4IMtO2" TargetMode="External"/><Relationship Id="rId292" Type="http://schemas.openxmlformats.org/officeDocument/2006/relationships/hyperlink" Target="https://drive.google.com/open?id=1OLWEUavkBYr02C0Q3yXQh71vGr3JuxbF" TargetMode="External"/><Relationship Id="rId306" Type="http://schemas.openxmlformats.org/officeDocument/2006/relationships/hyperlink" Target="https://drive.google.com/open?id=1SwxV45rMcpEnaBtN3Mb85yWKEWqbFLvV" TargetMode="External"/><Relationship Id="rId45" Type="http://schemas.openxmlformats.org/officeDocument/2006/relationships/hyperlink" Target="https://drive.google.com/open?id=1l67Y0mbg4qKhIbIwujIZHAB6XaM_9Ncv" TargetMode="External"/><Relationship Id="rId87" Type="http://schemas.openxmlformats.org/officeDocument/2006/relationships/hyperlink" Target="https://drive.google.com/open?id=15D-P-OOTdUvwy7knaxH7dNoN_ZvbJQ73" TargetMode="External"/><Relationship Id="rId110" Type="http://schemas.openxmlformats.org/officeDocument/2006/relationships/hyperlink" Target="https://drive.google.com/open?id=1wCQdCJZWBVx8xV_JHgPuLBLDYxcMwmJo" TargetMode="External"/><Relationship Id="rId348" Type="http://schemas.openxmlformats.org/officeDocument/2006/relationships/hyperlink" Target="https://drive.google.com/open?id=1XNdGnKMF2Iyyy555Jc666wPlnXKPliOQ" TargetMode="External"/><Relationship Id="rId152" Type="http://schemas.openxmlformats.org/officeDocument/2006/relationships/hyperlink" Target="https://drive.google.com/open?id=15C7GWbJjiFR3UEeFd7prxrg4Z_mff8T_" TargetMode="External"/><Relationship Id="rId194" Type="http://schemas.openxmlformats.org/officeDocument/2006/relationships/hyperlink" Target="https://drive.google.com/open?id=1nssG4mW1HA8UxxuxNIe9e4FLy0-SSuXJ" TargetMode="External"/><Relationship Id="rId208" Type="http://schemas.openxmlformats.org/officeDocument/2006/relationships/hyperlink" Target="https://drive.google.com/open?id=1qOhX-akPtAF3HL_Sg_RsAoC36JK61EPn" TargetMode="External"/><Relationship Id="rId415" Type="http://schemas.openxmlformats.org/officeDocument/2006/relationships/hyperlink" Target="https://drive.google.com/open?id=11Gtom3Dnrt-x8rNjqmyogerYca9uR5v2" TargetMode="External"/><Relationship Id="rId261" Type="http://schemas.openxmlformats.org/officeDocument/2006/relationships/hyperlink" Target="https://drive.google.com/open?id=10kMa1C0uAv33yeTs5zaOYii4V_IqKCEg" TargetMode="External"/><Relationship Id="rId14" Type="http://schemas.openxmlformats.org/officeDocument/2006/relationships/hyperlink" Target="https://drive.google.com/open?id=1UC87fgw-eV-3VKlnhxMcVQp1J3Bt9o3v" TargetMode="External"/><Relationship Id="rId56" Type="http://schemas.openxmlformats.org/officeDocument/2006/relationships/hyperlink" Target="https://drive.google.com/open?id=1K4OX7e_emgskxEDaGfDguwnuXyPh3Umr" TargetMode="External"/><Relationship Id="rId317" Type="http://schemas.openxmlformats.org/officeDocument/2006/relationships/hyperlink" Target="https://drive.google.com/open?id=1UqudAfyzwjU1N1G5BOVc280Mz23kBTuM" TargetMode="External"/><Relationship Id="rId359" Type="http://schemas.openxmlformats.org/officeDocument/2006/relationships/hyperlink" Target="https://drive.google.com/open?id=1rrdsJp2jPanTndcjxxxOlDthoeqvf4tB" TargetMode="External"/><Relationship Id="rId98" Type="http://schemas.openxmlformats.org/officeDocument/2006/relationships/hyperlink" Target="https://drive.google.com/open?id=1_4GyCqs7sUMBDDGwHpkndZfb4xFtdRlY" TargetMode="External"/><Relationship Id="rId121" Type="http://schemas.openxmlformats.org/officeDocument/2006/relationships/hyperlink" Target="https://drive.google.com/open?id=19oYTRf_YQVuLQqYaOqRwbjFYYdT8WHp7" TargetMode="External"/><Relationship Id="rId163" Type="http://schemas.openxmlformats.org/officeDocument/2006/relationships/hyperlink" Target="https://drive.google.com/open?id=1qpP7LybKs_coZ9IjdZmE2UZDmH3Rfdea" TargetMode="External"/><Relationship Id="rId219" Type="http://schemas.openxmlformats.org/officeDocument/2006/relationships/hyperlink" Target="https://drive.google.com/open?id=1VzKWBwWTN9FWlxuFg9txNsFkOMY00-ua" TargetMode="External"/><Relationship Id="rId370" Type="http://schemas.openxmlformats.org/officeDocument/2006/relationships/hyperlink" Target="https://drive.google.com/open?id=1-EGI_MYklz8II9kTLt3DwepBzVZ2YsA-" TargetMode="External"/><Relationship Id="rId230" Type="http://schemas.openxmlformats.org/officeDocument/2006/relationships/hyperlink" Target="https://drive.google.com/open?id=1E1zspwvEMp22LsbmOF-uUZ_Ab6YXWrAX" TargetMode="External"/><Relationship Id="rId25" Type="http://schemas.openxmlformats.org/officeDocument/2006/relationships/hyperlink" Target="https://drive.google.com/open?id=1L5Seyxn63nHU6IthOlcdxAWStYWgRZ9D" TargetMode="External"/><Relationship Id="rId67" Type="http://schemas.openxmlformats.org/officeDocument/2006/relationships/hyperlink" Target="https://drive.google.com/open?id=1Dt7r9mkvFU-vViAi5cWbxErdVNb5KHRm" TargetMode="External"/><Relationship Id="rId272" Type="http://schemas.openxmlformats.org/officeDocument/2006/relationships/hyperlink" Target="https://drive.google.com/open?id=1uom9fOZx7LOsuXXhpWz6UigchsHI_9gU" TargetMode="External"/><Relationship Id="rId328" Type="http://schemas.openxmlformats.org/officeDocument/2006/relationships/hyperlink" Target="https://drive.google.com/open?id=1PEg20I8oKD-vSGbKpqRqduYKwLmsDvsY" TargetMode="External"/><Relationship Id="rId132" Type="http://schemas.openxmlformats.org/officeDocument/2006/relationships/hyperlink" Target="https://drive.google.com/open?id=1l5lvEXpc4UNRuLcw0GKv8t-4WqJsJb4c" TargetMode="External"/><Relationship Id="rId174" Type="http://schemas.openxmlformats.org/officeDocument/2006/relationships/hyperlink" Target="https://drive.google.com/open?id=1B2pHamacy9NRYr-kzqQ4AOmYxjduHS3f" TargetMode="External"/><Relationship Id="rId381" Type="http://schemas.openxmlformats.org/officeDocument/2006/relationships/hyperlink" Target="https://drive.google.com/uc?id=1p6o40L1KJ-AKnUHIkVqQhLQcFCN_a8Q6" TargetMode="External"/><Relationship Id="rId241" Type="http://schemas.openxmlformats.org/officeDocument/2006/relationships/hyperlink" Target="https://drive.google.com/open?id=1EsxYDq-dfT1q6Go_6L1jQJ1tKP0VRF-R" TargetMode="External"/><Relationship Id="rId36" Type="http://schemas.openxmlformats.org/officeDocument/2006/relationships/hyperlink" Target="https://drive.google.com/open?id=1MBSdGQxnSvGD-bQVnobsXS97BQLF5TeB" TargetMode="External"/><Relationship Id="rId283" Type="http://schemas.openxmlformats.org/officeDocument/2006/relationships/hyperlink" Target="https://drive.google.com/open?id=1MVkp48yrWRDAl3LimNk4w2PLgXINHyZG" TargetMode="External"/><Relationship Id="rId339" Type="http://schemas.openxmlformats.org/officeDocument/2006/relationships/hyperlink" Target="https://drive.google.com/open?id=1MmZCSsu4iYGjB_41OFCAYbV2YCW3Xpoo" TargetMode="External"/><Relationship Id="rId78" Type="http://schemas.openxmlformats.org/officeDocument/2006/relationships/hyperlink" Target="https://drive.google.com/open?id=18ZrSGP5ny2sxfUvySiwvu7a_t4DEWVn0" TargetMode="External"/><Relationship Id="rId101" Type="http://schemas.openxmlformats.org/officeDocument/2006/relationships/hyperlink" Target="https://drive.google.com/open?id=1m_JR85_mPAZZk6W71iKtj6djVHQdMenu" TargetMode="External"/><Relationship Id="rId143" Type="http://schemas.openxmlformats.org/officeDocument/2006/relationships/hyperlink" Target="https://drive.google.com/open?id=1p5t4IcpJT6pfCIfUt0-AIqV6xa2xLhJf" TargetMode="External"/><Relationship Id="rId185" Type="http://schemas.openxmlformats.org/officeDocument/2006/relationships/hyperlink" Target="https://drive.google.com/open?id=1dv2DIe8V-1t5e9mGh_jspduRa45ey9x1" TargetMode="External"/><Relationship Id="rId350" Type="http://schemas.openxmlformats.org/officeDocument/2006/relationships/hyperlink" Target="https://drive.google.com/open?id=1QgNkvNRDGYzbCPFePszpqPuT6u9zaxj0" TargetMode="External"/><Relationship Id="rId406" Type="http://schemas.openxmlformats.org/officeDocument/2006/relationships/hyperlink" Target="https://drive.google.com/open?id=1yRUAJ25W8Aj8llU98iGgBG0aH5Yq1BxR" TargetMode="External"/><Relationship Id="rId9" Type="http://schemas.openxmlformats.org/officeDocument/2006/relationships/hyperlink" Target="https://drive.google.com/open?id=1t5QkvNXFOnVGdKx0WB3Kcmz1n_laz6Kz" TargetMode="External"/><Relationship Id="rId210" Type="http://schemas.openxmlformats.org/officeDocument/2006/relationships/hyperlink" Target="https://drive.google.com/file/d/1lRvurMCkxjjM9KPETGuvv6GjWJ8lpT9S/view?usp=share_link" TargetMode="External"/><Relationship Id="rId392" Type="http://schemas.openxmlformats.org/officeDocument/2006/relationships/hyperlink" Target="https://drive.google.com/open?id=1slfnSvZVx1f16SdanBzCZL12IJmHSNGY" TargetMode="External"/><Relationship Id="rId252" Type="http://schemas.openxmlformats.org/officeDocument/2006/relationships/hyperlink" Target="https://drive.google.com/open?id=1RquO_jvURnkjKpwcdy6rM5uyESLE5sMi" TargetMode="External"/><Relationship Id="rId294" Type="http://schemas.openxmlformats.org/officeDocument/2006/relationships/hyperlink" Target="https://drive.google.com/open?id=1JCnc4B30-4XyQvpLuvRTBikn9fZqxDl-" TargetMode="External"/><Relationship Id="rId308" Type="http://schemas.openxmlformats.org/officeDocument/2006/relationships/hyperlink" Target="https://drive.google.com/open?id=1OEiliiGEcdMtiK8Npt-sLuF1ioHxtZYo" TargetMode="External"/><Relationship Id="rId47" Type="http://schemas.openxmlformats.org/officeDocument/2006/relationships/hyperlink" Target="https://drive.google.com/open?id=1jOjEtgXzPVrqFj0ECRmIIZpJhVVf4i8J" TargetMode="External"/><Relationship Id="rId89" Type="http://schemas.openxmlformats.org/officeDocument/2006/relationships/hyperlink" Target="https://drive.google.com/open?id=1U_j_ENgjsWZeZpyXyd-PlgWKmdXp0Tdc" TargetMode="External"/><Relationship Id="rId112" Type="http://schemas.openxmlformats.org/officeDocument/2006/relationships/hyperlink" Target="https://drive.google.com/open?id=17Mom1BcezSSZ9JVCgcUlhnFWGoi9HkHK" TargetMode="External"/><Relationship Id="rId154" Type="http://schemas.openxmlformats.org/officeDocument/2006/relationships/hyperlink" Target="https://drive.google.com/open?id=1pYNJAwX5HeerijDrS-9dOZFThLZxTenC" TargetMode="External"/><Relationship Id="rId361" Type="http://schemas.openxmlformats.org/officeDocument/2006/relationships/hyperlink" Target="https://drive.google.com/open?id=1w2GTmD8kat6b18Nwb7H6kQ3tOIqekQEX" TargetMode="External"/><Relationship Id="rId196" Type="http://schemas.openxmlformats.org/officeDocument/2006/relationships/hyperlink" Target="https://drive.google.com/open?id=10rim1QCokqyNhyPpETr34Vs9RpsgK28t" TargetMode="External"/><Relationship Id="rId417" Type="http://schemas.openxmlformats.org/officeDocument/2006/relationships/hyperlink" Target="https://drive.google.com/open?id=1Zm85_xkTp02esTe2lppi3cI6woZegf66" TargetMode="External"/><Relationship Id="rId16" Type="http://schemas.openxmlformats.org/officeDocument/2006/relationships/hyperlink" Target="https://drive.google.com/open?id=1uXNZYQT6bv7xS9IRJm3pxND_HxPUNWqG" TargetMode="External"/><Relationship Id="rId221" Type="http://schemas.openxmlformats.org/officeDocument/2006/relationships/hyperlink" Target="https://drive.google.com/open?id=1LscqBRX36_ZqMmkRinP5cRgsXzt4E4tF" TargetMode="External"/><Relationship Id="rId263" Type="http://schemas.openxmlformats.org/officeDocument/2006/relationships/hyperlink" Target="https://drive.google.com/open?id=1bBY8CIiaQiu2MF2yyD5GUu8DL87a4zud" TargetMode="External"/><Relationship Id="rId319" Type="http://schemas.openxmlformats.org/officeDocument/2006/relationships/hyperlink" Target="https://drive.google.com/open?id=1uqIzFtg4KOt1Qju8KXOOy6DWlhpbbFZ-" TargetMode="External"/><Relationship Id="rId58" Type="http://schemas.openxmlformats.org/officeDocument/2006/relationships/hyperlink" Target="https://drive.google.com/open?id=13HYgDtTUdtXv9CBOkfwiJdWgOFBTJfyj" TargetMode="External"/><Relationship Id="rId123" Type="http://schemas.openxmlformats.org/officeDocument/2006/relationships/hyperlink" Target="https://drive.google.com/open?id=1XT7r0ir8z025KG3871nWux5wjp4hliMw" TargetMode="External"/><Relationship Id="rId330" Type="http://schemas.openxmlformats.org/officeDocument/2006/relationships/hyperlink" Target="https://drive.google.com/open?id=1cpGQg7NRENq4Pi-O_Ul58_WhRzblAP_V" TargetMode="External"/><Relationship Id="rId165" Type="http://schemas.openxmlformats.org/officeDocument/2006/relationships/hyperlink" Target="https://drive.google.com/open?id=18IjYyUCauDInP30DAMU76rMY5q3kdT9T" TargetMode="External"/><Relationship Id="rId372" Type="http://schemas.openxmlformats.org/officeDocument/2006/relationships/hyperlink" Target="https://drive.google.com/open?id=1pIw57GfyIxsdBtMhGQ52FvIhYOuqB7Zs" TargetMode="External"/><Relationship Id="rId232" Type="http://schemas.openxmlformats.org/officeDocument/2006/relationships/hyperlink" Target="https://drive.google.com/open?id=10Wm6j4FBhtZLxROuA7P9gQt5BpXwDmY8" TargetMode="External"/><Relationship Id="rId274" Type="http://schemas.openxmlformats.org/officeDocument/2006/relationships/hyperlink" Target="https://drive.google.com/open?id=1RCXNonqwc-1EXXWLBng1lvDjftMxH49y" TargetMode="External"/><Relationship Id="rId27" Type="http://schemas.openxmlformats.org/officeDocument/2006/relationships/hyperlink" Target="https://drive.google.com/open?id=1lpDjhpnHnYVAAsc3oHOzs6gbYwt_fu7f" TargetMode="External"/><Relationship Id="rId69" Type="http://schemas.openxmlformats.org/officeDocument/2006/relationships/hyperlink" Target="https://drive.google.com/open?id=1kIIkgxkR3TzfZsAx_38HtvvvmlimuQWd" TargetMode="External"/><Relationship Id="rId134" Type="http://schemas.openxmlformats.org/officeDocument/2006/relationships/hyperlink" Target="https://drive.google.com/open?id=1JG8kOdvfu78U9MBF6oLVe1ZBJm5muOBe" TargetMode="External"/><Relationship Id="rId80" Type="http://schemas.openxmlformats.org/officeDocument/2006/relationships/hyperlink" Target="https://drive.google.com/open?id=1DUTfluUvReKTQEACFJdjRQq1HJOKMCRJ" TargetMode="External"/><Relationship Id="rId176" Type="http://schemas.openxmlformats.org/officeDocument/2006/relationships/hyperlink" Target="https://drive.google.com/open?id=14dXCzlKgqRlH5nVpHtwojzrDPALuTTB6" TargetMode="External"/><Relationship Id="rId341" Type="http://schemas.openxmlformats.org/officeDocument/2006/relationships/hyperlink" Target="https://drive.google.com/open?id=1018tlqugrOjUNF_tmWwJsb_HBa0-9rjh" TargetMode="External"/><Relationship Id="rId383" Type="http://schemas.openxmlformats.org/officeDocument/2006/relationships/hyperlink" Target="https://drive.google.com/open?id=1VMy2VwAYwSXy0Sr-8pouK4GSLQ5l_XTs" TargetMode="External"/><Relationship Id="rId201" Type="http://schemas.openxmlformats.org/officeDocument/2006/relationships/hyperlink" Target="https://drive.google.com/open?id=1wq8RaMAwGIpLZjnLtUF73FpLAtHPuxdM" TargetMode="External"/><Relationship Id="rId243" Type="http://schemas.openxmlformats.org/officeDocument/2006/relationships/hyperlink" Target="https://drive.google.com/open?id=1gas2sjmW9kSa21vt-lg0kyyd0JItLBCW" TargetMode="External"/><Relationship Id="rId285" Type="http://schemas.openxmlformats.org/officeDocument/2006/relationships/hyperlink" Target="https://drive.google.com/open?id=141LudT5Ahs9z072rHXnpbzdInQpJg90W" TargetMode="External"/><Relationship Id="rId17" Type="http://schemas.openxmlformats.org/officeDocument/2006/relationships/hyperlink" Target="https://drive.google.com/open?id=1Kw-qcyiyHYLqszYB6oAxBmPtW3k_378E" TargetMode="External"/><Relationship Id="rId38" Type="http://schemas.openxmlformats.org/officeDocument/2006/relationships/hyperlink" Target="https://drive.google.com/open?id=1JcjMWID-FoG5OVP_Ny2g-gyMJtXsVjoZ" TargetMode="External"/><Relationship Id="rId59" Type="http://schemas.openxmlformats.org/officeDocument/2006/relationships/hyperlink" Target="https://drive.google.com/open?id=12fRQTUBHhRqt5As8LpfVaEEjRzlgCTkA" TargetMode="External"/><Relationship Id="rId103" Type="http://schemas.openxmlformats.org/officeDocument/2006/relationships/hyperlink" Target="https://drive.google.com/open?id=16w1z1UOCPaYx-ChUvJ2xhqHCH9WS_9m4" TargetMode="External"/><Relationship Id="rId124" Type="http://schemas.openxmlformats.org/officeDocument/2006/relationships/hyperlink" Target="https://drive.google.com/open?id=1oF72ZK5QxN7KURqHpoXUr19dNZhyyP0B" TargetMode="External"/><Relationship Id="rId310" Type="http://schemas.openxmlformats.org/officeDocument/2006/relationships/hyperlink" Target="https://drive.google.com/open?id=133xCp82Z_vBPWofkPIdUdNOwGzM0r4j8" TargetMode="External"/><Relationship Id="rId70" Type="http://schemas.openxmlformats.org/officeDocument/2006/relationships/hyperlink" Target="https://drive.google.com/open?id=1kQ-UgCe3hDcVHqBgD8yEZ_jEg7vatY7Q" TargetMode="External"/><Relationship Id="rId91" Type="http://schemas.openxmlformats.org/officeDocument/2006/relationships/hyperlink" Target="https://drive.google.com/open?id=1wmXhv2ZUSwCN4sSZSsx76d5jOiXv-xSX" TargetMode="External"/><Relationship Id="rId145" Type="http://schemas.openxmlformats.org/officeDocument/2006/relationships/hyperlink" Target="https://drive.google.com/open?id=1n1tE2RGgWWFrejB6zsn_B0b6ennpxYY5" TargetMode="External"/><Relationship Id="rId166" Type="http://schemas.openxmlformats.org/officeDocument/2006/relationships/hyperlink" Target="https://drive.google.com/open?id=1qgH17Su-eFvr0kmLICDRhbycZxI_Nt7d" TargetMode="External"/><Relationship Id="rId187" Type="http://schemas.openxmlformats.org/officeDocument/2006/relationships/hyperlink" Target="https://drive.google.com/open?id=1T4ZTL5UX0YVoWRXAhQopk11q9jhz449o" TargetMode="External"/><Relationship Id="rId331" Type="http://schemas.openxmlformats.org/officeDocument/2006/relationships/hyperlink" Target="https://drive.google.com/open?id=1pSCwhd-1brXJibJLH5I8lZ9DTKA94NbW" TargetMode="External"/><Relationship Id="rId352" Type="http://schemas.openxmlformats.org/officeDocument/2006/relationships/hyperlink" Target="https://drive.google.com/open?id=1Fr4ofKIEeIm4xy3jfeIYfIJWpiGqJZ1P" TargetMode="External"/><Relationship Id="rId373" Type="http://schemas.openxmlformats.org/officeDocument/2006/relationships/hyperlink" Target="https://drive.google.com/open?id=1sdZcLH5f54x1gAJLs3o2v4QYvIc2SQsf" TargetMode="External"/><Relationship Id="rId394" Type="http://schemas.openxmlformats.org/officeDocument/2006/relationships/hyperlink" Target="https://drive.google.com/open?id=1NoU9k9xZgnXqvM6WbFnpiCUrnEyUghGt" TargetMode="External"/><Relationship Id="rId408" Type="http://schemas.openxmlformats.org/officeDocument/2006/relationships/hyperlink" Target="https://drive.google.com/open?id=100hLxu95yfASNPkyyYj191z5cnzOF-u6" TargetMode="External"/><Relationship Id="rId1" Type="http://schemas.openxmlformats.org/officeDocument/2006/relationships/hyperlink" Target="https://drive.google.com/uc?id=1Rnj8ih7rS34KiQEhlWlLrBc8McjZoLGm" TargetMode="External"/><Relationship Id="rId212" Type="http://schemas.openxmlformats.org/officeDocument/2006/relationships/hyperlink" Target="https://drive.google.com/open?id=19KkfmyBSc4hNxklUXV5-w5ojds9K1RF6" TargetMode="External"/><Relationship Id="rId233" Type="http://schemas.openxmlformats.org/officeDocument/2006/relationships/hyperlink" Target="https://drive.google.com/open?id=1eM0kj_Ntw5FWYW8hKEGIw2vdI76epa6r" TargetMode="External"/><Relationship Id="rId254" Type="http://schemas.openxmlformats.org/officeDocument/2006/relationships/hyperlink" Target="https://drive.google.com/open?id=1pSCwhd-1brXJibJLH5I8lZ9DTKA94NbW" TargetMode="External"/><Relationship Id="rId28" Type="http://schemas.openxmlformats.org/officeDocument/2006/relationships/hyperlink" Target="https://drive.google.com/open?id=17A2j6uHKpsTWoZZdVJn0lvNHCcXmk6Fh" TargetMode="External"/><Relationship Id="rId49" Type="http://schemas.openxmlformats.org/officeDocument/2006/relationships/hyperlink" Target="https://drive.google.com/open?id=1eOiyksx5SIAxPBccjj8ARKyJ-pnjcZcX" TargetMode="External"/><Relationship Id="rId114" Type="http://schemas.openxmlformats.org/officeDocument/2006/relationships/hyperlink" Target="https://drive.google.com/open?id=1DWJPjXLXgUC82spHxVoNCQi9LOga33xU" TargetMode="External"/><Relationship Id="rId275" Type="http://schemas.openxmlformats.org/officeDocument/2006/relationships/hyperlink" Target="https://drive.google.com/open?id=1Fr4ofKIEeIm4xy3jfeIYfIJWpiGqJZ1P" TargetMode="External"/><Relationship Id="rId296" Type="http://schemas.openxmlformats.org/officeDocument/2006/relationships/hyperlink" Target="https://drive.google.com/open?id=1sdZcLH5f54x1gAJLs3o2v4QYvIc2SQsf" TargetMode="External"/><Relationship Id="rId300" Type="http://schemas.openxmlformats.org/officeDocument/2006/relationships/hyperlink" Target="https://drive.google.com/open?id=1TB6dIFATuL6bgkfzRYgleRNRJGJvQdTk" TargetMode="External"/><Relationship Id="rId60" Type="http://schemas.openxmlformats.org/officeDocument/2006/relationships/hyperlink" Target="https://drive.google.com/open?id=1c4yNX8J5W_ef94mGP-W9BFgmmCa_BBG2" TargetMode="External"/><Relationship Id="rId81" Type="http://schemas.openxmlformats.org/officeDocument/2006/relationships/hyperlink" Target="https://drive.google.com/open?id=1ZMZl41VQ8oYLfJHXruq8nAN_0eNbkPwQ" TargetMode="External"/><Relationship Id="rId135" Type="http://schemas.openxmlformats.org/officeDocument/2006/relationships/hyperlink" Target="https://drive.google.com/open?id=1yApiUk66YteX89ytxZxs_ayXtlPFW7A6" TargetMode="External"/><Relationship Id="rId156" Type="http://schemas.openxmlformats.org/officeDocument/2006/relationships/hyperlink" Target="https://drive.google.com/open?id=1bKO57VjlQ4PBcuNThH5N1spr4kPBMI5z" TargetMode="External"/><Relationship Id="rId177" Type="http://schemas.openxmlformats.org/officeDocument/2006/relationships/hyperlink" Target="https://drive.google.com/open?id=1SAZGmdFlMZ1feI_yLs2RJTUqHf9mGuC-" TargetMode="External"/><Relationship Id="rId198" Type="http://schemas.openxmlformats.org/officeDocument/2006/relationships/hyperlink" Target="https://drive.google.com/open?id=1U4bcvsxnAmsTLMe-BZkOtJTk8KmVmrKs" TargetMode="External"/><Relationship Id="rId321" Type="http://schemas.openxmlformats.org/officeDocument/2006/relationships/hyperlink" Target="https://drive.google.com/open?id=131wTNzedz_LcfeB_W1VFbJFS30jOlajM" TargetMode="External"/><Relationship Id="rId342" Type="http://schemas.openxmlformats.org/officeDocument/2006/relationships/hyperlink" Target="https://drive.google.com/open?id=1ZRU08Hbs24tuKVtxqxfjpgQ8YCysVxhc" TargetMode="External"/><Relationship Id="rId363" Type="http://schemas.openxmlformats.org/officeDocument/2006/relationships/hyperlink" Target="https://drive.google.com/open?id=1zioA4uHodGWlMsJvDAzvyPxlbX7FcSuw" TargetMode="External"/><Relationship Id="rId384" Type="http://schemas.openxmlformats.org/officeDocument/2006/relationships/hyperlink" Target="https://drive.google.com/open?id=1gSDtclA3lwsvO1Zxm6-555aLp8FRnSHL" TargetMode="External"/><Relationship Id="rId419" Type="http://schemas.openxmlformats.org/officeDocument/2006/relationships/hyperlink" Target="https://drive.google.com/open?id=1RNZZTgfYHTBrcqozQf7r29NSzdPnD297" TargetMode="External"/><Relationship Id="rId202" Type="http://schemas.openxmlformats.org/officeDocument/2006/relationships/hyperlink" Target="https://drive.google.com/open?id=1t0cyfF6Klkm-TxrQ6hVDYou3AGFhe7dU" TargetMode="External"/><Relationship Id="rId223" Type="http://schemas.openxmlformats.org/officeDocument/2006/relationships/hyperlink" Target="https://drive.google.com/open?id=1d-FEvf6ZfQnk-RWeduayJEYYdI-09RRl" TargetMode="External"/><Relationship Id="rId244" Type="http://schemas.openxmlformats.org/officeDocument/2006/relationships/hyperlink" Target="https://drive.google.com/open?id=131wTNzedz_LcfeB_W1VFbJFS30jOlajM" TargetMode="External"/><Relationship Id="rId18" Type="http://schemas.openxmlformats.org/officeDocument/2006/relationships/hyperlink" Target="https://drive.google.com/open?id=1LsFY8hQO6uHkpSJksI1Y8hqM0LqHT1E7" TargetMode="External"/><Relationship Id="rId39" Type="http://schemas.openxmlformats.org/officeDocument/2006/relationships/hyperlink" Target="https://drive.google.com/open?id=16sC6TVc4AiXDgI0BZ6Vs_DmilGnBfs0X" TargetMode="External"/><Relationship Id="rId265" Type="http://schemas.openxmlformats.org/officeDocument/2006/relationships/hyperlink" Target="https://drive.google.com/open?id=1ZRU08Hbs24tuKVtxqxfjpgQ8YCysVxhc" TargetMode="External"/><Relationship Id="rId286" Type="http://schemas.openxmlformats.org/officeDocument/2006/relationships/hyperlink" Target="https://drive.google.com/open?id=1zioA4uHodGWlMsJvDAzvyPxlbX7FcSuw" TargetMode="External"/><Relationship Id="rId50" Type="http://schemas.openxmlformats.org/officeDocument/2006/relationships/hyperlink" Target="https://drive.google.com/open?id=1M1yLQNC0XE3CJ8xxZE3AE7x2fFT718pX" TargetMode="External"/><Relationship Id="rId104" Type="http://schemas.openxmlformats.org/officeDocument/2006/relationships/hyperlink" Target="https://drive.google.com/open?id=1NAIC4vDvvz2Kf4uMzgdYQ8vX2-oiezCk" TargetMode="External"/><Relationship Id="rId125" Type="http://schemas.openxmlformats.org/officeDocument/2006/relationships/hyperlink" Target="https://drive.google.com/open?id=18-INdpqcw3o2-IDcccbhKPMB_NnMhwvz" TargetMode="External"/><Relationship Id="rId146" Type="http://schemas.openxmlformats.org/officeDocument/2006/relationships/hyperlink" Target="https://drive.google.com/open?id=1317eW-AVexe73ltuGdIB8uDhzDtS_ppe" TargetMode="External"/><Relationship Id="rId167" Type="http://schemas.openxmlformats.org/officeDocument/2006/relationships/hyperlink" Target="https://drive.google.com/open?id=1uVJB8eiRCaM94jp4fKC21hZQdZemNzKX" TargetMode="External"/><Relationship Id="rId188" Type="http://schemas.openxmlformats.org/officeDocument/2006/relationships/hyperlink" Target="https://drive.google.com/open?id=1IUCCuzv3ko1NLZHJjJagWLhTFfC76_Iv" TargetMode="External"/><Relationship Id="rId311" Type="http://schemas.openxmlformats.org/officeDocument/2006/relationships/hyperlink" Target="https://drive.google.com/open?id=1if00Lihmi4CHHC8T2yE2eBKNoCjFoFMX" TargetMode="External"/><Relationship Id="rId332" Type="http://schemas.openxmlformats.org/officeDocument/2006/relationships/hyperlink" Target="https://drive.google.com/open?id=1J7c9MgQMj9BX7Hc3QF24OSM1Rc-ivqX2" TargetMode="External"/><Relationship Id="rId353" Type="http://schemas.openxmlformats.org/officeDocument/2006/relationships/hyperlink" Target="https://drive.google.com/open?id=1YSpLSZeuYBO4rOFRQzWF58IjWvIAQXo8" TargetMode="External"/><Relationship Id="rId374" Type="http://schemas.openxmlformats.org/officeDocument/2006/relationships/hyperlink" Target="https://drive.google.com/open?id=1AI1amAN_dgu1ZGI07S88DZkON7wcjwcF" TargetMode="External"/><Relationship Id="rId395" Type="http://schemas.openxmlformats.org/officeDocument/2006/relationships/hyperlink" Target="https://drive.google.com/open?id=1DXe8KYY8SFSg4KJ9gwioZ9D4AwjKmPSS" TargetMode="External"/><Relationship Id="rId409" Type="http://schemas.openxmlformats.org/officeDocument/2006/relationships/hyperlink" Target="https://drive.google.com/open?id=1RRuf_rglIUF9ohwYuQ2w9JbIyVr5RbfR" TargetMode="External"/><Relationship Id="rId71" Type="http://schemas.openxmlformats.org/officeDocument/2006/relationships/hyperlink" Target="https://drive.google.com/open?id=1DyspIARl3oU7lCNjRbAqzDm6ipNRWB_F" TargetMode="External"/><Relationship Id="rId92" Type="http://schemas.openxmlformats.org/officeDocument/2006/relationships/hyperlink" Target="https://drive.google.com/open?id=1mA67fvnKpO0i2kXvGEl5B2qYj5y2P1UE" TargetMode="External"/><Relationship Id="rId213" Type="http://schemas.openxmlformats.org/officeDocument/2006/relationships/hyperlink" Target="https://drive.google.com/open?id=1TjWZgMPyE4cRiC4p3E7D9Cv3tjs94-38" TargetMode="External"/><Relationship Id="rId234" Type="http://schemas.openxmlformats.org/officeDocument/2006/relationships/hyperlink" Target="https://drive.google.com/open?id=1sMI_6djyW6DxEKeBowZgqSnSGXXMve2C" TargetMode="External"/><Relationship Id="rId420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uc?id=1AG4E3gZNJyMhCaIbTycXQwabLvEapnPg" TargetMode="External"/><Relationship Id="rId29" Type="http://schemas.openxmlformats.org/officeDocument/2006/relationships/hyperlink" Target="https://drive.google.com/open?id=13ZC7SMOBPUBxrQNwLwvtg3CAF0ArCG-e" TargetMode="External"/><Relationship Id="rId255" Type="http://schemas.openxmlformats.org/officeDocument/2006/relationships/hyperlink" Target="https://drive.google.com/open?id=1J7c9MgQMj9BX7Hc3QF24OSM1Rc-ivqX2" TargetMode="External"/><Relationship Id="rId276" Type="http://schemas.openxmlformats.org/officeDocument/2006/relationships/hyperlink" Target="https://drive.google.com/open?id=1YSpLSZeuYBO4rOFRQzWF58IjWvIAQXo8" TargetMode="External"/><Relationship Id="rId297" Type="http://schemas.openxmlformats.org/officeDocument/2006/relationships/hyperlink" Target="https://drive.google.com/open?id=1AI1amAN_dgu1ZGI07S88DZkON7wcjwcF" TargetMode="External"/><Relationship Id="rId40" Type="http://schemas.openxmlformats.org/officeDocument/2006/relationships/hyperlink" Target="https://drive.google.com/open?id=1mmvvdHAxslfMCCQ1GU_W11N5CsZqCQms" TargetMode="External"/><Relationship Id="rId115" Type="http://schemas.openxmlformats.org/officeDocument/2006/relationships/hyperlink" Target="https://drive.google.com/open?id=1ys9rkFXVtp0uXc-aOPCegIibxZIHS2QE" TargetMode="External"/><Relationship Id="rId136" Type="http://schemas.openxmlformats.org/officeDocument/2006/relationships/hyperlink" Target="https://drive.google.com/open?id=1szCqoxWC325FWVdIl5168ane3AYGnZXs" TargetMode="External"/><Relationship Id="rId157" Type="http://schemas.openxmlformats.org/officeDocument/2006/relationships/hyperlink" Target="https://drive.google.com/open?id=14VcCVZVLSyzRgHf2kjOk5EyKDrMWAFJJ" TargetMode="External"/><Relationship Id="rId178" Type="http://schemas.openxmlformats.org/officeDocument/2006/relationships/hyperlink" Target="https://drive.google.com/open?id=10_vp7CVWgqFJ12uQ_piNVtLOVABM2DjB" TargetMode="External"/><Relationship Id="rId301" Type="http://schemas.openxmlformats.org/officeDocument/2006/relationships/hyperlink" Target="https://drive.google.com/open?id=1oJv1o78PGyVGA8FGdb8jRH8HhcHeDrDB" TargetMode="External"/><Relationship Id="rId322" Type="http://schemas.openxmlformats.org/officeDocument/2006/relationships/hyperlink" Target="https://drive.google.com/open?id=1b47-jjU51qf1d_3ShM7kOC2g_rapVQbv" TargetMode="External"/><Relationship Id="rId343" Type="http://schemas.openxmlformats.org/officeDocument/2006/relationships/hyperlink" Target="https://drive.google.com/open?id=1FXvqFXV35gWGQzOsicY6aMDRvHn07YJm" TargetMode="External"/><Relationship Id="rId364" Type="http://schemas.openxmlformats.org/officeDocument/2006/relationships/hyperlink" Target="https://drive.google.com/open?id=1wEZOIM5QrBCruQBR7BenavDqYtFNfT83" TargetMode="External"/><Relationship Id="rId61" Type="http://schemas.openxmlformats.org/officeDocument/2006/relationships/hyperlink" Target="https://drive.google.com/open?id=1aMyp7XWBLEm4FYXQe_VP9HMwnifQzjQT" TargetMode="External"/><Relationship Id="rId82" Type="http://schemas.openxmlformats.org/officeDocument/2006/relationships/hyperlink" Target="https://drive.google.com/open?id=1-NZI05veWM9JsMnSR0VLVKUCCcXy5SVu" TargetMode="External"/><Relationship Id="rId199" Type="http://schemas.openxmlformats.org/officeDocument/2006/relationships/hyperlink" Target="https://drive.google.com/open?id=1NBobw4s4iSPgbEcXhAPRkyFfqg3cINmk" TargetMode="External"/><Relationship Id="rId203" Type="http://schemas.openxmlformats.org/officeDocument/2006/relationships/hyperlink" Target="https://drive.google.com/open?id=1VHbg8RiHQ3E31OuztxK2a_OqzMrJqwFa" TargetMode="External"/><Relationship Id="rId385" Type="http://schemas.openxmlformats.org/officeDocument/2006/relationships/hyperlink" Target="https://drive.google.com/open?id=1HIhdD-dDFZbCSijpOY-I7pptX7Js8u5y" TargetMode="External"/><Relationship Id="rId19" Type="http://schemas.openxmlformats.org/officeDocument/2006/relationships/hyperlink" Target="https://drive.google.com/open?id=1VrXvovKrfrMEC4qGx6UUy2xYJ76nGWrq" TargetMode="External"/><Relationship Id="rId224" Type="http://schemas.openxmlformats.org/officeDocument/2006/relationships/hyperlink" Target="https://drive.google.com/open?id=1OEiliiGEcdMtiK8Npt-sLuF1ioHxtZYo" TargetMode="External"/><Relationship Id="rId245" Type="http://schemas.openxmlformats.org/officeDocument/2006/relationships/hyperlink" Target="https://drive.google.com/open?id=1b47-jjU51qf1d_3ShM7kOC2g_rapVQbv" TargetMode="External"/><Relationship Id="rId266" Type="http://schemas.openxmlformats.org/officeDocument/2006/relationships/hyperlink" Target="https://drive.google.com/open?id=1FXvqFXV35gWGQzOsicY6aMDRvHn07YJm" TargetMode="External"/><Relationship Id="rId287" Type="http://schemas.openxmlformats.org/officeDocument/2006/relationships/hyperlink" Target="https://drive.google.com/open?id=1wEZOIM5QrBCruQBR7BenavDqYtFNfT83" TargetMode="External"/><Relationship Id="rId410" Type="http://schemas.openxmlformats.org/officeDocument/2006/relationships/hyperlink" Target="https://drive.google.com/open?id=1SapjzYPzOk7su8Z9NR47eN85NxU9KWZa" TargetMode="External"/><Relationship Id="rId30" Type="http://schemas.openxmlformats.org/officeDocument/2006/relationships/hyperlink" Target="https://drive.google.com/open?id=1W3vBxJ0FHSoennV2y4dIVp9ViSXZmQeS" TargetMode="External"/><Relationship Id="rId105" Type="http://schemas.openxmlformats.org/officeDocument/2006/relationships/hyperlink" Target="https://drive.google.com/open?id=1FZMnolA7dLfvo_pWxtLi7rLjWLZzN3pV" TargetMode="External"/><Relationship Id="rId126" Type="http://schemas.openxmlformats.org/officeDocument/2006/relationships/hyperlink" Target="https://drive.google.com/open?id=1ul_yrdZlx-8BLJsM184s0h8VQfp_Sp8v" TargetMode="External"/><Relationship Id="rId147" Type="http://schemas.openxmlformats.org/officeDocument/2006/relationships/hyperlink" Target="https://drive.google.com/open?id=1ek-fqZIq1wEtJ4alJQBKiBtgKW2Ka870" TargetMode="External"/><Relationship Id="rId168" Type="http://schemas.openxmlformats.org/officeDocument/2006/relationships/hyperlink" Target="https://drive.google.com/open?id=1iqPe7T61c095_prPrh7dUyZxKu2eAKvZ" TargetMode="External"/><Relationship Id="rId312" Type="http://schemas.openxmlformats.org/officeDocument/2006/relationships/hyperlink" Target="https://drive.google.com/open?id=1qu1za3YzGe0Z9CoaQxclvrBIUQy5Lek6" TargetMode="External"/><Relationship Id="rId333" Type="http://schemas.openxmlformats.org/officeDocument/2006/relationships/hyperlink" Target="https://drive.google.com/open?id=1goZCoC-oyZSAT8amN9n6jTtIMQmzDDmG" TargetMode="External"/><Relationship Id="rId354" Type="http://schemas.openxmlformats.org/officeDocument/2006/relationships/hyperlink" Target="https://drive.google.com/open?id=1vYjJguG7VnarwaLCpd_DjC784RaplACV" TargetMode="External"/><Relationship Id="rId51" Type="http://schemas.openxmlformats.org/officeDocument/2006/relationships/hyperlink" Target="https://drive.google.com/open?id=11kOpb1L2vtI6hIFIz_FH-ez1mcCycUyZ" TargetMode="External"/><Relationship Id="rId72" Type="http://schemas.openxmlformats.org/officeDocument/2006/relationships/hyperlink" Target="https://drive.google.com/open?id=14DzBRV0P05xNFqTcEwNLFgS4XUvArGMg" TargetMode="External"/><Relationship Id="rId93" Type="http://schemas.openxmlformats.org/officeDocument/2006/relationships/hyperlink" Target="https://drive.google.com/open?id=1N0UAYbyHDYaHb5_7cNjsrIomMcyduFsy" TargetMode="External"/><Relationship Id="rId189" Type="http://schemas.openxmlformats.org/officeDocument/2006/relationships/hyperlink" Target="https://drive.google.com/open?id=1kbZt5j737EIEulID1k-xJaYD8lF6Lx5K" TargetMode="External"/><Relationship Id="rId375" Type="http://schemas.openxmlformats.org/officeDocument/2006/relationships/hyperlink" Target="https://drive.google.com/open?id=1tFjqoLfpESo-72wIB8eXYKaQuJY0C9MK" TargetMode="External"/><Relationship Id="rId396" Type="http://schemas.openxmlformats.org/officeDocument/2006/relationships/hyperlink" Target="https://drive.google.com/open?id=1r-yCx0IBdbClMRmxxXaeRR9V7VGpcPXG" TargetMode="External"/><Relationship Id="rId3" Type="http://schemas.openxmlformats.org/officeDocument/2006/relationships/hyperlink" Target="https://drive.google.com/uc?id=1Rnj8ih7rS34KiQEhlWlLrBc8McjZoLGm" TargetMode="External"/><Relationship Id="rId214" Type="http://schemas.openxmlformats.org/officeDocument/2006/relationships/hyperlink" Target="https://drive.google.com/open?id=1rq72F3BiPpa6mFvIs_hx_yXAsQmjUzVS" TargetMode="External"/><Relationship Id="rId235" Type="http://schemas.openxmlformats.org/officeDocument/2006/relationships/hyperlink" Target="https://drive.google.com/open?id=1L-YfoU3OBK1OWnCTx19lmfriIZR1_B2q" TargetMode="External"/><Relationship Id="rId256" Type="http://schemas.openxmlformats.org/officeDocument/2006/relationships/hyperlink" Target="https://drive.google.com/open?id=1goZCoC-oyZSAT8amN9n6jTtIMQmzDDmG" TargetMode="External"/><Relationship Id="rId277" Type="http://schemas.openxmlformats.org/officeDocument/2006/relationships/hyperlink" Target="https://drive.google.com/open?id=1vYjJguG7VnarwaLCpd_DjC784RaplACV" TargetMode="External"/><Relationship Id="rId298" Type="http://schemas.openxmlformats.org/officeDocument/2006/relationships/hyperlink" Target="https://drive.google.com/open?id=1tFjqoLfpESo-72wIB8eXYKaQuJY0C9MK" TargetMode="External"/><Relationship Id="rId400" Type="http://schemas.openxmlformats.org/officeDocument/2006/relationships/hyperlink" Target="https://drive.google.com/open?id=1iWz9eF8U_gxkc3ZVW71mScpimGNl9RuD" TargetMode="External"/><Relationship Id="rId421" Type="http://schemas.openxmlformats.org/officeDocument/2006/relationships/vmlDrawing" Target="../drawings/vmlDrawing1.vml"/><Relationship Id="rId116" Type="http://schemas.openxmlformats.org/officeDocument/2006/relationships/hyperlink" Target="https://drive.google.com/open?id=1rqbxzssG4y6WJJgPaPjamszATbQuTFuB" TargetMode="External"/><Relationship Id="rId137" Type="http://schemas.openxmlformats.org/officeDocument/2006/relationships/hyperlink" Target="https://drive.google.com/open?id=1aVPgAR9PGNPSvm6Y09aWJWXs-fe3JnYf" TargetMode="External"/><Relationship Id="rId158" Type="http://schemas.openxmlformats.org/officeDocument/2006/relationships/hyperlink" Target="https://drive.google.com/open?id=1AavGvW-QU3zA0lpyl1NihrpUFD4nImfF" TargetMode="External"/><Relationship Id="rId302" Type="http://schemas.openxmlformats.org/officeDocument/2006/relationships/hyperlink" Target="https://drive.google.com/open?id=1sITIR7seRP7ZiY80b3hhZIubjktUD8Zj" TargetMode="External"/><Relationship Id="rId323" Type="http://schemas.openxmlformats.org/officeDocument/2006/relationships/hyperlink" Target="https://drive.google.com/open?id=1PgEDBQeCOXoR55J57bHhBwUxQmAYJlvY" TargetMode="External"/><Relationship Id="rId344" Type="http://schemas.openxmlformats.org/officeDocument/2006/relationships/hyperlink" Target="https://drive.google.com/open?id=1P5caeyvjs8oJW7LYHCDdH4vo-QUiAQSJ" TargetMode="External"/><Relationship Id="rId20" Type="http://schemas.openxmlformats.org/officeDocument/2006/relationships/hyperlink" Target="https://drive.google.com/open?id=1nYSKSXr3os52nQybo_SIFw5KTeefH5Ix" TargetMode="External"/><Relationship Id="rId41" Type="http://schemas.openxmlformats.org/officeDocument/2006/relationships/hyperlink" Target="https://drive.google.com/open?id=1lRIH9kQr7Z_u-pVVaDtF5bmxzqpBfwmf" TargetMode="External"/><Relationship Id="rId62" Type="http://schemas.openxmlformats.org/officeDocument/2006/relationships/hyperlink" Target="https://drive.google.com/open?id=1VZsPgm8oNlMZsOyFCK28uut5a9pMmtTs" TargetMode="External"/><Relationship Id="rId83" Type="http://schemas.openxmlformats.org/officeDocument/2006/relationships/hyperlink" Target="https://drive.google.com/open?id=1Vswqsh9FoK694pCqS7eo0cLhjQsQctbq" TargetMode="External"/><Relationship Id="rId179" Type="http://schemas.openxmlformats.org/officeDocument/2006/relationships/hyperlink" Target="https://drive.google.com/open?id=1Lcsw1cLwupWaj-YKPIXcrpzwwkUdyJ78" TargetMode="External"/><Relationship Id="rId365" Type="http://schemas.openxmlformats.org/officeDocument/2006/relationships/hyperlink" Target="https://drive.google.com/open?id=1KBLGUj36jokLPltBnBleQTSIoIwJcNJo" TargetMode="External"/><Relationship Id="rId386" Type="http://schemas.openxmlformats.org/officeDocument/2006/relationships/hyperlink" Target="https://drive.google.com/open?id=1VTEcuD4zkEHPCItRltc2uV7Y5vHFOaIA" TargetMode="External"/><Relationship Id="rId190" Type="http://schemas.openxmlformats.org/officeDocument/2006/relationships/hyperlink" Target="https://drive.google.com/open?id=1wiIWivteoG5Be4olDMzlii-tJpopom-b" TargetMode="External"/><Relationship Id="rId204" Type="http://schemas.openxmlformats.org/officeDocument/2006/relationships/hyperlink" Target="https://drive.google.com/open?id=10SupVlAjTMWHuMiwHX2DPLvHefrJ3R1X" TargetMode="External"/><Relationship Id="rId225" Type="http://schemas.openxmlformats.org/officeDocument/2006/relationships/hyperlink" Target="https://drive.google.com/open?id=1_Rq5Yd_txxeU-qvo0yrfCA0YkPVW2F78" TargetMode="External"/><Relationship Id="rId246" Type="http://schemas.openxmlformats.org/officeDocument/2006/relationships/hyperlink" Target="https://drive.google.com/open?id=1PgEDBQeCOXoR55J57bHhBwUxQmAYJlvY" TargetMode="External"/><Relationship Id="rId267" Type="http://schemas.openxmlformats.org/officeDocument/2006/relationships/hyperlink" Target="https://drive.google.com/open?id=1P5caeyvjs8oJW7LYHCDdH4vo-QUiAQSJ" TargetMode="External"/><Relationship Id="rId288" Type="http://schemas.openxmlformats.org/officeDocument/2006/relationships/hyperlink" Target="https://drive.google.com/open?id=1KBLGUj36jokLPltBnBleQTSIoIwJcNJo" TargetMode="External"/><Relationship Id="rId411" Type="http://schemas.openxmlformats.org/officeDocument/2006/relationships/hyperlink" Target="https://drive.google.com/open?id=1wPVAMOAXH8bvYYyyBhX1Z4OL74WmbB9N" TargetMode="External"/><Relationship Id="rId106" Type="http://schemas.openxmlformats.org/officeDocument/2006/relationships/hyperlink" Target="https://drive.google.com/open?id=1fhbexcYQGaBgrWhn_jByoYcznx4NJaQW" TargetMode="External"/><Relationship Id="rId127" Type="http://schemas.openxmlformats.org/officeDocument/2006/relationships/hyperlink" Target="https://drive.google.com/open?id=15e715oYMA2MPUgFD2jwLwB9_en359_fs" TargetMode="External"/><Relationship Id="rId313" Type="http://schemas.openxmlformats.org/officeDocument/2006/relationships/hyperlink" Target="https://drive.google.com/open?id=1eM0kj_Ntw5FWYW8hKEGIw2vdI76epa6r" TargetMode="External"/><Relationship Id="rId10" Type="http://schemas.openxmlformats.org/officeDocument/2006/relationships/hyperlink" Target="https://drive.google.com/open?id=117I7WRW-MEmXaHw9A7q9o-FJR07Em23j" TargetMode="External"/><Relationship Id="rId31" Type="http://schemas.openxmlformats.org/officeDocument/2006/relationships/hyperlink" Target="https://drive.google.com/open?id=1CUx9aviKPm52h_AH8qg2BtwVMQLEbXWp" TargetMode="External"/><Relationship Id="rId52" Type="http://schemas.openxmlformats.org/officeDocument/2006/relationships/hyperlink" Target="https://drive.google.com/open?id=1xJ3tsVvkOVCTSL90dIYfA7BrzHUau_Oe" TargetMode="External"/><Relationship Id="rId73" Type="http://schemas.openxmlformats.org/officeDocument/2006/relationships/hyperlink" Target="https://drive.google.com/open?id=1m95OrPt8SpyJK9X_6fGfaE4TAG_AdgjS" TargetMode="External"/><Relationship Id="rId94" Type="http://schemas.openxmlformats.org/officeDocument/2006/relationships/hyperlink" Target="https://drive.google.com/open?id=12a_pA_1vD-GVtoUoxX9qBoSIOcjOSez3" TargetMode="External"/><Relationship Id="rId148" Type="http://schemas.openxmlformats.org/officeDocument/2006/relationships/hyperlink" Target="https://drive.google.com/open?id=1PWAgXG6IMU65hmFClpmSRyH39V_HdRF4" TargetMode="External"/><Relationship Id="rId169" Type="http://schemas.openxmlformats.org/officeDocument/2006/relationships/hyperlink" Target="https://drive.google.com/open?id=1Zc7Mtq3rxy_hcTDy6AQFrnAm_ppZClPb" TargetMode="External"/><Relationship Id="rId334" Type="http://schemas.openxmlformats.org/officeDocument/2006/relationships/hyperlink" Target="https://drive.google.com/open?id=12KWGD0gd32xXSVSg3ngDGe8UlR2ivdcI" TargetMode="External"/><Relationship Id="rId355" Type="http://schemas.openxmlformats.org/officeDocument/2006/relationships/hyperlink" Target="https://drive.google.com/open?id=1zCbkfGP7wxfrOfVs7-_Aa9wx5ar_fPsT" TargetMode="External"/><Relationship Id="rId376" Type="http://schemas.openxmlformats.org/officeDocument/2006/relationships/hyperlink" Target="https://drive.google.com/uc?id=15kk05fzPt6UrULu0x7LVjGrDRhHsXSIq" TargetMode="External"/><Relationship Id="rId397" Type="http://schemas.openxmlformats.org/officeDocument/2006/relationships/hyperlink" Target="https://drive.google.com/open?id=1WV1thc_1Y419VlzcH56bIgVc2tWzyN7n" TargetMode="External"/><Relationship Id="rId4" Type="http://schemas.openxmlformats.org/officeDocument/2006/relationships/hyperlink" Target="https://drive.google.com/open?id=1Ex9-TbA_x1rkoSBwLFT3VDWKZJrFw0Qf" TargetMode="External"/><Relationship Id="rId180" Type="http://schemas.openxmlformats.org/officeDocument/2006/relationships/hyperlink" Target="https://drive.google.com/open?id=1mSHrXVtaPx72P-SgK1o-QC2xMEcwVJFU" TargetMode="External"/><Relationship Id="rId215" Type="http://schemas.openxmlformats.org/officeDocument/2006/relationships/hyperlink" Target="https://drive.google.com/open?id=1TB6dIFATuL6bgkfzRYgleRNRJGJvQdTk" TargetMode="External"/><Relationship Id="rId236" Type="http://schemas.openxmlformats.org/officeDocument/2006/relationships/hyperlink" Target="https://drive.google.com/open?id=1nj25Feqv5fQOv4HHNBoojVR5JIxCQ9du" TargetMode="External"/><Relationship Id="rId257" Type="http://schemas.openxmlformats.org/officeDocument/2006/relationships/hyperlink" Target="https://drive.google.com/open?id=12KWGD0gd32xXSVSg3ngDGe8UlR2ivdcI" TargetMode="External"/><Relationship Id="rId278" Type="http://schemas.openxmlformats.org/officeDocument/2006/relationships/hyperlink" Target="https://drive.google.com/open?id=1zCbkfGP7wxfrOfVs7-_Aa9wx5ar_fPsT" TargetMode="External"/><Relationship Id="rId401" Type="http://schemas.openxmlformats.org/officeDocument/2006/relationships/hyperlink" Target="https://drive.google.com/open?id=177JNjimE2VJEQ28ECS5vDMPVhafbZu08" TargetMode="External"/><Relationship Id="rId422" Type="http://schemas.openxmlformats.org/officeDocument/2006/relationships/comments" Target="../comments1.xml"/><Relationship Id="rId303" Type="http://schemas.openxmlformats.org/officeDocument/2006/relationships/hyperlink" Target="https://drive.google.com/open?id=1VzKWBwWTN9FWlxuFg9txNsFkOMY00-ua" TargetMode="External"/><Relationship Id="rId42" Type="http://schemas.openxmlformats.org/officeDocument/2006/relationships/hyperlink" Target="https://drive.google.com/open?id=123BckOy7gB_6WVISuf7l7_-l7A-_ytFQ" TargetMode="External"/><Relationship Id="rId84" Type="http://schemas.openxmlformats.org/officeDocument/2006/relationships/hyperlink" Target="https://drive.google.com/open?id=1NJ8T0EIP4YKoyI1S7mdwj2YEyQtHk66o" TargetMode="External"/><Relationship Id="rId138" Type="http://schemas.openxmlformats.org/officeDocument/2006/relationships/hyperlink" Target="https://drive.google.com/open?id=1o31WIeu0XZMZOxIMaH6I9KYosHDx3MQR" TargetMode="External"/><Relationship Id="rId345" Type="http://schemas.openxmlformats.org/officeDocument/2006/relationships/hyperlink" Target="https://drive.google.com/open?id=13x0sp3MCLFp6Y7Ivxv1tWhbDjrnS4KMm" TargetMode="External"/><Relationship Id="rId387" Type="http://schemas.openxmlformats.org/officeDocument/2006/relationships/hyperlink" Target="https://drive.google.com/open?id=1V9Xam4KvGdkxO96H_Z1g6JvKvnxaYhMI" TargetMode="External"/><Relationship Id="rId191" Type="http://schemas.openxmlformats.org/officeDocument/2006/relationships/hyperlink" Target="https://drive.google.com/open?id=1jELTohSYgXYwjW7oRlqUBEN_OWtTSbyg" TargetMode="External"/><Relationship Id="rId205" Type="http://schemas.openxmlformats.org/officeDocument/2006/relationships/hyperlink" Target="https://drive.google.com/open?id=1HIK3p8e-KhygIvyyP5QOJSkp8voi8YNM" TargetMode="External"/><Relationship Id="rId247" Type="http://schemas.openxmlformats.org/officeDocument/2006/relationships/hyperlink" Target="https://drive.google.com/open?id=1IDO5eo62iOyMTnGJwrfNvp5QD0pxyO8A" TargetMode="External"/><Relationship Id="rId412" Type="http://schemas.openxmlformats.org/officeDocument/2006/relationships/hyperlink" Target="https://drive.google.com/open?id=1zEXX_o2qIA6xmzudoyPwk5NI1hCe-XFw" TargetMode="External"/><Relationship Id="rId107" Type="http://schemas.openxmlformats.org/officeDocument/2006/relationships/hyperlink" Target="https://drive.google.com/open?id=11L9zD--qYgqy7nhnv8neP_xcTaaql-WY" TargetMode="External"/><Relationship Id="rId289" Type="http://schemas.openxmlformats.org/officeDocument/2006/relationships/hyperlink" Target="https://drive.google.com/open?id=1Ro6z4FZOknn41OE1cREf8X0QyX4-VQj8" TargetMode="External"/><Relationship Id="rId11" Type="http://schemas.openxmlformats.org/officeDocument/2006/relationships/hyperlink" Target="https://drive.google.com/open?id=1bgsnuEQkGSmNB9kvOozG2Rv74MgzSJXg" TargetMode="External"/><Relationship Id="rId53" Type="http://schemas.openxmlformats.org/officeDocument/2006/relationships/hyperlink" Target="https://drive.google.com/open?id=1Zcjvbm6x-v9O42UM3G42XQGroEJp5oBj" TargetMode="External"/><Relationship Id="rId149" Type="http://schemas.openxmlformats.org/officeDocument/2006/relationships/hyperlink" Target="https://drive.google.com/open?id=1CARau02m9h3RydL8wDHgfp7X2hZ2nCy3" TargetMode="External"/><Relationship Id="rId314" Type="http://schemas.openxmlformats.org/officeDocument/2006/relationships/hyperlink" Target="https://drive.google.com/open?id=1L-YfoU3OBK1OWnCTx19lmfriIZR1_B2q" TargetMode="External"/><Relationship Id="rId356" Type="http://schemas.openxmlformats.org/officeDocument/2006/relationships/hyperlink" Target="https://drive.google.com/open?id=1je83a--tEoTAtnn0DQ7cFkfd9j40TAWj" TargetMode="External"/><Relationship Id="rId398" Type="http://schemas.openxmlformats.org/officeDocument/2006/relationships/hyperlink" Target="https://drive.google.com/open?id=1XGdxBoP4Pw5En1FeZ42-EgzRpzW2jaBw" TargetMode="External"/><Relationship Id="rId95" Type="http://schemas.openxmlformats.org/officeDocument/2006/relationships/hyperlink" Target="https://drive.google.com/open?id=1P3DtsNlxOX6mupzZyxJZTSMJHwBWofbP" TargetMode="External"/><Relationship Id="rId160" Type="http://schemas.openxmlformats.org/officeDocument/2006/relationships/hyperlink" Target="https://drive.google.com/open?id=1oOJ4LFb6g2-3ARsCDWzYfTRPHGQV6lN1" TargetMode="External"/><Relationship Id="rId216" Type="http://schemas.openxmlformats.org/officeDocument/2006/relationships/hyperlink" Target="https://drive.google.com/open?id=1oJv1o78PGyVGA8FGdb8jRH8HhcHeDrDB" TargetMode="External"/><Relationship Id="rId423" Type="http://schemas.microsoft.com/office/2017/10/relationships/threadedComment" Target="../threadedComments/threadedComment1.xml"/><Relationship Id="rId258" Type="http://schemas.openxmlformats.org/officeDocument/2006/relationships/hyperlink" Target="https://drive.google.com/open?id=1y7BjBYtDtawsom6bkJFq4XjNgg6aCE9S" TargetMode="External"/><Relationship Id="rId22" Type="http://schemas.openxmlformats.org/officeDocument/2006/relationships/hyperlink" Target="https://drive.google.com/open?id=1QBkWuqEcp_HSGQzHNKFG5yAN7v_iu5aE" TargetMode="External"/><Relationship Id="rId64" Type="http://schemas.openxmlformats.org/officeDocument/2006/relationships/hyperlink" Target="https://drive.google.com/open?id=1MI-KJuJzrcRrTWU4MVMSF67BdwKcQgdK" TargetMode="External"/><Relationship Id="rId118" Type="http://schemas.openxmlformats.org/officeDocument/2006/relationships/hyperlink" Target="https://drive.google.com/open?id=1PwH-PPU9JIMvK05bdPyzO7kP3eCtIrTv" TargetMode="External"/><Relationship Id="rId325" Type="http://schemas.openxmlformats.org/officeDocument/2006/relationships/hyperlink" Target="https://drive.google.com/open?id=1IDTHgLkLwFbiWejDn1bAIFyiyyp_6YPb" TargetMode="External"/><Relationship Id="rId367" Type="http://schemas.openxmlformats.org/officeDocument/2006/relationships/hyperlink" Target="https://drive.google.com/open?id=1z7Ml9FYraj_E4L8BfKad_tjOkDz-5MO5" TargetMode="External"/><Relationship Id="rId171" Type="http://schemas.openxmlformats.org/officeDocument/2006/relationships/hyperlink" Target="https://drive.google.com/open?id=1LA9IyO8idWOPd0WXUfbh92TzLBhxPMFV" TargetMode="External"/><Relationship Id="rId227" Type="http://schemas.openxmlformats.org/officeDocument/2006/relationships/hyperlink" Target="https://drive.google.com/open?id=1if00Lihmi4CHHC8T2yE2eBKNoCjFoFMX" TargetMode="External"/><Relationship Id="rId269" Type="http://schemas.openxmlformats.org/officeDocument/2006/relationships/hyperlink" Target="https://drive.google.com/open?id=1s8IXRgyRdh6J04BFGmlwTwRJlrIDHyXO" TargetMode="External"/><Relationship Id="rId33" Type="http://schemas.openxmlformats.org/officeDocument/2006/relationships/hyperlink" Target="https://drive.google.com/open?id=1drWicwHcMDGU0LrqN0aLPaPIBdx6czkW" TargetMode="External"/><Relationship Id="rId129" Type="http://schemas.openxmlformats.org/officeDocument/2006/relationships/hyperlink" Target="https://drive.google.com/open?id=1L_7gsotqn4948Spux_LfWc_FmZb8eu_K" TargetMode="External"/><Relationship Id="rId280" Type="http://schemas.openxmlformats.org/officeDocument/2006/relationships/hyperlink" Target="https://drive.google.com/open?id=1RvfXWd96GAL0BwxXGH9epsjv8JCB8myN" TargetMode="External"/><Relationship Id="rId336" Type="http://schemas.openxmlformats.org/officeDocument/2006/relationships/hyperlink" Target="https://drive.google.com/open?id=1rAxYs21iaVgo89by2SbBP-KB1XVLzJaS" TargetMode="External"/><Relationship Id="rId75" Type="http://schemas.openxmlformats.org/officeDocument/2006/relationships/hyperlink" Target="https://drive.google.com/open?id=1cS9R0QXWR00f2O9er1NGKXrdg_J9ppco" TargetMode="External"/><Relationship Id="rId140" Type="http://schemas.openxmlformats.org/officeDocument/2006/relationships/hyperlink" Target="https://drive.google.com/open?id=1cHwlHyFq7rtNGy5KoBFY0-d-hGMVKZs5" TargetMode="External"/><Relationship Id="rId182" Type="http://schemas.openxmlformats.org/officeDocument/2006/relationships/hyperlink" Target="https://drive.google.com/open?id=1q4MA8xTNIfVYE4zgGaviPPPTR85yYHUk" TargetMode="External"/><Relationship Id="rId378" Type="http://schemas.openxmlformats.org/officeDocument/2006/relationships/hyperlink" Target="https://drive.google.com/open?id=1aSOaLIOp0gs18O2hEIA_FUNdS0ivcuOE" TargetMode="External"/><Relationship Id="rId403" Type="http://schemas.openxmlformats.org/officeDocument/2006/relationships/hyperlink" Target="https://drive.google.com/open?id=1xqrqgqgUKn9fc9nI4nrdKY1ax4pyzo3b" TargetMode="External"/><Relationship Id="rId6" Type="http://schemas.openxmlformats.org/officeDocument/2006/relationships/hyperlink" Target="https://drive.google.com/open?id=1huZj1JFAeNFjwLBlliJbZY0UnILTMtnH" TargetMode="External"/><Relationship Id="rId238" Type="http://schemas.openxmlformats.org/officeDocument/2006/relationships/hyperlink" Target="https://drive.google.com/open?id=1PQO7LIMCJA5CmuD_9vmcypGslczB0vfV" TargetMode="External"/><Relationship Id="rId291" Type="http://schemas.openxmlformats.org/officeDocument/2006/relationships/hyperlink" Target="https://drive.google.com/open?id=1NlhRNpRGagfthbr4Cy6TkdmhB9YdXAXx" TargetMode="External"/><Relationship Id="rId305" Type="http://schemas.openxmlformats.org/officeDocument/2006/relationships/hyperlink" Target="https://drive.google.com/open?id=1LscqBRX36_ZqMmkRinP5cRgsXzt4E4tF" TargetMode="External"/><Relationship Id="rId347" Type="http://schemas.openxmlformats.org/officeDocument/2006/relationships/hyperlink" Target="https://drive.google.com/open?id=1i0dKlW0ILwRyAAmIHPMX01bYjOsocVBV" TargetMode="External"/><Relationship Id="rId44" Type="http://schemas.openxmlformats.org/officeDocument/2006/relationships/hyperlink" Target="https://drive.google.com/open?id=1k2l9SgIm7i0Y-476PYPLqL4giDcorATs" TargetMode="External"/><Relationship Id="rId86" Type="http://schemas.openxmlformats.org/officeDocument/2006/relationships/hyperlink" Target="https://drive.google.com/open?id=1Cys_0fhT8J5Xm5cb5e7IFodn1SRBtalj" TargetMode="External"/><Relationship Id="rId151" Type="http://schemas.openxmlformats.org/officeDocument/2006/relationships/hyperlink" Target="https://drive.google.com/open?id=1p_dAB9LtHK4PRFnhXrFjv-n2IEyI1eVQ" TargetMode="External"/><Relationship Id="rId389" Type="http://schemas.openxmlformats.org/officeDocument/2006/relationships/hyperlink" Target="https://drive.google.com/open?id=1acobhI2-ZukL6t6u1crEa5k3QLgR2cun" TargetMode="External"/><Relationship Id="rId193" Type="http://schemas.openxmlformats.org/officeDocument/2006/relationships/hyperlink" Target="https://drive.google.com/open?id=1Mh53SmUvIGEPxjPp4EaKquR2rcHeOK5-" TargetMode="External"/><Relationship Id="rId207" Type="http://schemas.openxmlformats.org/officeDocument/2006/relationships/hyperlink" Target="https://drive.google.com/open?id=1bOVNqWFOAAHFtT763x17q1FTpEC_rMzq" TargetMode="External"/><Relationship Id="rId249" Type="http://schemas.openxmlformats.org/officeDocument/2006/relationships/hyperlink" Target="https://drive.google.com/open?id=13u__ONGcANIn12Q5hhwh5JD-N2MGfjyU" TargetMode="External"/><Relationship Id="rId414" Type="http://schemas.openxmlformats.org/officeDocument/2006/relationships/hyperlink" Target="https://drive.google.com/open?id=1Zm85_xkTp02esTe2lppi3cI6woZegf66" TargetMode="External"/><Relationship Id="rId13" Type="http://schemas.openxmlformats.org/officeDocument/2006/relationships/hyperlink" Target="https://drive.google.com/open?id=1eQCHEReRBnOc924InJUsEDl5-htjcN3L" TargetMode="External"/><Relationship Id="rId109" Type="http://schemas.openxmlformats.org/officeDocument/2006/relationships/hyperlink" Target="https://drive.google.com/open?id=1p2SB2Mss3HsPrVGvjeBmPjSExwI_Jeil" TargetMode="External"/><Relationship Id="rId260" Type="http://schemas.openxmlformats.org/officeDocument/2006/relationships/hyperlink" Target="https://drive.google.com/open?id=1l23fYuuAl5ThDDSY1j6c7b7y7jHOQLNF" TargetMode="External"/><Relationship Id="rId316" Type="http://schemas.openxmlformats.org/officeDocument/2006/relationships/hyperlink" Target="https://drive.google.com/open?id=1GQp_zTII7_hVgpBZzajRJJBx4V7Cks5g" TargetMode="External"/><Relationship Id="rId55" Type="http://schemas.openxmlformats.org/officeDocument/2006/relationships/hyperlink" Target="https://drive.google.com/open?id=1Vx3-RT__JewwORHygw6Ov8xzqdSKGl7b" TargetMode="External"/><Relationship Id="rId97" Type="http://schemas.openxmlformats.org/officeDocument/2006/relationships/hyperlink" Target="https://drive.google.com/open?id=1KufluAzvk2ZM6Cr95k_co6ol1YZdN5-Y" TargetMode="External"/><Relationship Id="rId120" Type="http://schemas.openxmlformats.org/officeDocument/2006/relationships/hyperlink" Target="https://drive.google.com/open?id=1sdhyfuhdvh1Y8LMx4gdRn-TmPtyVYCog" TargetMode="External"/><Relationship Id="rId358" Type="http://schemas.openxmlformats.org/officeDocument/2006/relationships/hyperlink" Target="https://drive.google.com/open?id=19BpVUwXPNxZ44cxppuzZemaT5K2iMlhK" TargetMode="External"/><Relationship Id="rId162" Type="http://schemas.openxmlformats.org/officeDocument/2006/relationships/hyperlink" Target="https://drive.google.com/open?id=1_lHupttaw1JvMdPUPDXIuolXFYbihgcu" TargetMode="External"/><Relationship Id="rId218" Type="http://schemas.openxmlformats.org/officeDocument/2006/relationships/hyperlink" Target="https://drive.google.com/open?id=15ZWh5mEXtkRFQS8OuFZUTX3BeybtV7yw" TargetMode="External"/><Relationship Id="rId271" Type="http://schemas.openxmlformats.org/officeDocument/2006/relationships/hyperlink" Target="https://drive.google.com/open?id=1XNdGnKMF2Iyyy555Jc666wPlnXKPliOQ" TargetMode="External"/><Relationship Id="rId24" Type="http://schemas.openxmlformats.org/officeDocument/2006/relationships/hyperlink" Target="https://drive.google.com/open?id=15h9RfStqM8FkUd3KlKBATSICFB9gcDqI" TargetMode="External"/><Relationship Id="rId66" Type="http://schemas.openxmlformats.org/officeDocument/2006/relationships/hyperlink" Target="https://drive.google.com/open?id=1gMeskKkZYG3S9Uc8v9kavJAljIUSk1gW" TargetMode="External"/><Relationship Id="rId131" Type="http://schemas.openxmlformats.org/officeDocument/2006/relationships/hyperlink" Target="https://drive.google.com/open?id=13qDbg7ZVeQGPUmdSxv-7UJevvghCPg_8" TargetMode="External"/><Relationship Id="rId327" Type="http://schemas.openxmlformats.org/officeDocument/2006/relationships/hyperlink" Target="https://drive.google.com/open?id=1QIh8T88oxBDH-wVnwp8dq7xISl4IMtO2" TargetMode="External"/><Relationship Id="rId369" Type="http://schemas.openxmlformats.org/officeDocument/2006/relationships/hyperlink" Target="https://drive.google.com/open?id=1OLWEUavkBYr02C0Q3yXQh71vGr3JuxbF" TargetMode="External"/><Relationship Id="rId173" Type="http://schemas.openxmlformats.org/officeDocument/2006/relationships/hyperlink" Target="https://drive.google.com/open?id=1itKRuvtT2VIZ3d6Em2aRNj5sJSSJsP68" TargetMode="External"/><Relationship Id="rId229" Type="http://schemas.openxmlformats.org/officeDocument/2006/relationships/hyperlink" Target="https://drive.google.com/uc?id=1qu1za3YzGe0Z9CoaQxclvrBIUQy5Lek6" TargetMode="External"/><Relationship Id="rId380" Type="http://schemas.openxmlformats.org/officeDocument/2006/relationships/hyperlink" Target="https://drive.google.com/uc?id=1p6o40L1KJ-AKnUHIkVqQhLQcFCN_a8Q6" TargetMode="External"/><Relationship Id="rId240" Type="http://schemas.openxmlformats.org/officeDocument/2006/relationships/hyperlink" Target="https://drive.google.com/open?id=1UqudAfyzwjU1N1G5BOVc280Mz23kBTuM" TargetMode="External"/><Relationship Id="rId35" Type="http://schemas.openxmlformats.org/officeDocument/2006/relationships/hyperlink" Target="https://drive.google.com/open?id=1jQaT4weIF0oB4bt4HH7JWFhe4N8T0SgK" TargetMode="External"/><Relationship Id="rId77" Type="http://schemas.openxmlformats.org/officeDocument/2006/relationships/hyperlink" Target="https://drive.google.com/open?id=1RpRXY4wWPKcs69hBg3JLPyLpvYyEbxTW" TargetMode="External"/><Relationship Id="rId100" Type="http://schemas.openxmlformats.org/officeDocument/2006/relationships/hyperlink" Target="https://drive.google.com/open?id=1S47WhlR8HtqlhSOgpx087dS0c3lP8aLM" TargetMode="External"/><Relationship Id="rId282" Type="http://schemas.openxmlformats.org/officeDocument/2006/relationships/hyperlink" Target="https://drive.google.com/open?id=1rrdsJp2jPanTndcjxxxOlDthoeqvf4tB" TargetMode="External"/><Relationship Id="rId338" Type="http://schemas.openxmlformats.org/officeDocument/2006/relationships/hyperlink" Target="https://drive.google.com/open?id=10kMa1C0uAv33yeTs5zaOYii4V_IqKCEg" TargetMode="External"/><Relationship Id="rId8" Type="http://schemas.openxmlformats.org/officeDocument/2006/relationships/hyperlink" Target="https://drive.google.com/open?id=1gzErnGzLxrLaSlVk3gp6w00GK8ItvHZx" TargetMode="External"/><Relationship Id="rId142" Type="http://schemas.openxmlformats.org/officeDocument/2006/relationships/hyperlink" Target="https://drive.google.com/open?id=13Quf3fmAjRY2VErjED5-XeCX4onT76ZA" TargetMode="External"/><Relationship Id="rId184" Type="http://schemas.openxmlformats.org/officeDocument/2006/relationships/hyperlink" Target="https://drive.google.com/open?id=1GeEOHd1MaWmWEfokL73qPJPxDuXfBL0c" TargetMode="External"/><Relationship Id="rId391" Type="http://schemas.openxmlformats.org/officeDocument/2006/relationships/hyperlink" Target="https://drive.google.com/open?id=1zilky7c3M_JnGqo7UxqmhEPswkOp3AMc" TargetMode="External"/><Relationship Id="rId405" Type="http://schemas.openxmlformats.org/officeDocument/2006/relationships/hyperlink" Target="https://drive.google.com/open?id=1goLM4dXXqj0KjcMRA4pVKkgvtcDD6JcG" TargetMode="External"/><Relationship Id="rId251" Type="http://schemas.openxmlformats.org/officeDocument/2006/relationships/hyperlink" Target="https://drive.google.com/open?id=1PEg20I8oKD-vSGbKpqRqduYKwLmsDvsY" TargetMode="External"/><Relationship Id="rId46" Type="http://schemas.openxmlformats.org/officeDocument/2006/relationships/hyperlink" Target="https://drive.google.com/open?id=1X8PTQeDbvxlmyfendVEBZqk-OEBtPNPN" TargetMode="External"/><Relationship Id="rId293" Type="http://schemas.openxmlformats.org/officeDocument/2006/relationships/hyperlink" Target="https://drive.google.com/open?id=1-EGI_MYklz8II9kTLt3DwepBzVZ2YsA-" TargetMode="External"/><Relationship Id="rId307" Type="http://schemas.openxmlformats.org/officeDocument/2006/relationships/hyperlink" Target="https://drive.google.com/open?id=1d-FEvf6ZfQnk-RWeduayJEYYdI-09RRl" TargetMode="External"/><Relationship Id="rId349" Type="http://schemas.openxmlformats.org/officeDocument/2006/relationships/hyperlink" Target="https://drive.google.com/open?id=1uom9fOZx7LOsuXXhpWz6UigchsHI_9gU" TargetMode="External"/><Relationship Id="rId88" Type="http://schemas.openxmlformats.org/officeDocument/2006/relationships/hyperlink" Target="https://drive.google.com/open?id=1xXm_IQ2MibkGWe2Jsg_Z7VlfeEu4n1zY" TargetMode="External"/><Relationship Id="rId111" Type="http://schemas.openxmlformats.org/officeDocument/2006/relationships/hyperlink" Target="https://drive.google.com/open?id=1o95O_9Q4K2XOBDLoYpcCfCkTwQRY1r-r" TargetMode="External"/><Relationship Id="rId153" Type="http://schemas.openxmlformats.org/officeDocument/2006/relationships/hyperlink" Target="https://drive.google.com/open?id=1pe7qAminA-irSJyN7jrN0y70NRGduCBC" TargetMode="External"/><Relationship Id="rId195" Type="http://schemas.openxmlformats.org/officeDocument/2006/relationships/hyperlink" Target="https://drive.google.com/open?id=147A0XqDsqK2l6nREPKchEaqRG2z-8l89" TargetMode="External"/><Relationship Id="rId209" Type="http://schemas.openxmlformats.org/officeDocument/2006/relationships/hyperlink" Target="https://drive.google.com/open?id=14WUsiElJ91SKm7h5sIX0zkfc2Vn3o4n5" TargetMode="External"/><Relationship Id="rId360" Type="http://schemas.openxmlformats.org/officeDocument/2006/relationships/hyperlink" Target="https://drive.google.com/open?id=1MVkp48yrWRDAl3LimNk4w2PLgXINHyZG" TargetMode="External"/><Relationship Id="rId416" Type="http://schemas.openxmlformats.org/officeDocument/2006/relationships/hyperlink" Target="https://drive.google.com/open?id=1ynW3nBsJRQ7fHuElsXlCqs5nKSY9Gu-b" TargetMode="External"/><Relationship Id="rId220" Type="http://schemas.openxmlformats.org/officeDocument/2006/relationships/hyperlink" Target="https://drive.google.com/open?id=1pR0RbObIvvg0o1WfKPiEaXzopy5NInW6" TargetMode="External"/><Relationship Id="rId15" Type="http://schemas.openxmlformats.org/officeDocument/2006/relationships/hyperlink" Target="https://drive.google.com/open?id=1gJSi11aPTEFozUa0N8G0w9h_Sdn3xlZS" TargetMode="External"/><Relationship Id="rId57" Type="http://schemas.openxmlformats.org/officeDocument/2006/relationships/hyperlink" Target="https://drive.google.com/open?id=1pL25JwILFRzAJkSdCu4Dd21LhgTDGi3O" TargetMode="External"/><Relationship Id="rId262" Type="http://schemas.openxmlformats.org/officeDocument/2006/relationships/hyperlink" Target="https://drive.google.com/open?id=1MmZCSsu4iYGjB_41OFCAYbV2YCW3Xpoo" TargetMode="External"/><Relationship Id="rId318" Type="http://schemas.openxmlformats.org/officeDocument/2006/relationships/hyperlink" Target="https://drive.google.com/open?id=1EsxYDq-dfT1q6Go_6L1jQJ1tKP0VRF-R" TargetMode="External"/><Relationship Id="rId99" Type="http://schemas.openxmlformats.org/officeDocument/2006/relationships/hyperlink" Target="https://drive.google.com/open?id=1_kLQhDs77vI1jsG_EQmQpzFBzZIJXOWc" TargetMode="External"/><Relationship Id="rId122" Type="http://schemas.openxmlformats.org/officeDocument/2006/relationships/hyperlink" Target="https://drive.google.com/open?id=1fPDoP51fEpBNTxVmgNkD1NqlBTHFBXjX" TargetMode="External"/><Relationship Id="rId164" Type="http://schemas.openxmlformats.org/officeDocument/2006/relationships/hyperlink" Target="https://drive.google.com/open?id=1cgwS-jShScLyxEENhILLSZrsyGEw7KUn" TargetMode="External"/><Relationship Id="rId371" Type="http://schemas.openxmlformats.org/officeDocument/2006/relationships/hyperlink" Target="https://drive.google.com/open?id=1JCnc4B30-4XyQvpLuvRTBikn9fZqxDl-" TargetMode="External"/><Relationship Id="rId26" Type="http://schemas.openxmlformats.org/officeDocument/2006/relationships/hyperlink" Target="https://drive.google.com/open?id=11owkgMZND8ujxLy5nMz5LZp_PTdDlX7w" TargetMode="External"/><Relationship Id="rId231" Type="http://schemas.openxmlformats.org/officeDocument/2006/relationships/hyperlink" Target="https://drive.google.com/open?id=1caubCm1dQramwtEph4jt7yxFtHMVqv20" TargetMode="External"/><Relationship Id="rId273" Type="http://schemas.openxmlformats.org/officeDocument/2006/relationships/hyperlink" Target="https://drive.google.com/open?id=1QgNkvNRDGYzbCPFePszpqPuT6u9zaxj0" TargetMode="External"/><Relationship Id="rId329" Type="http://schemas.openxmlformats.org/officeDocument/2006/relationships/hyperlink" Target="https://drive.google.com/open?id=1RquO_jvURnkjKpwcdy6rM5uyESLE5sMi" TargetMode="External"/><Relationship Id="rId68" Type="http://schemas.openxmlformats.org/officeDocument/2006/relationships/hyperlink" Target="https://drive.google.com/open?id=1fgwEmkEq6a68HQyOtgeVcaEJNJ9dLId9" TargetMode="External"/><Relationship Id="rId133" Type="http://schemas.openxmlformats.org/officeDocument/2006/relationships/hyperlink" Target="https://drive.google.com/open?id=1EBsZXCLBSiS3uTJMujLjljeKQZTARPRy" TargetMode="External"/><Relationship Id="rId175" Type="http://schemas.openxmlformats.org/officeDocument/2006/relationships/hyperlink" Target="https://drive.google.com/open?id=1lbDuFP5k64y0fruF2hBPiYvvz5KS8uFk" TargetMode="External"/><Relationship Id="rId340" Type="http://schemas.openxmlformats.org/officeDocument/2006/relationships/hyperlink" Target="https://drive.google.com/open?id=1bBY8CIiaQiu2MF2yyD5GUu8DL87a4zud" TargetMode="External"/><Relationship Id="rId200" Type="http://schemas.openxmlformats.org/officeDocument/2006/relationships/hyperlink" Target="https://drive.google.com/open?id=1UJjGgonJOFKyWewDYX0yr37DS3G6jfXx" TargetMode="External"/><Relationship Id="rId382" Type="http://schemas.openxmlformats.org/officeDocument/2006/relationships/hyperlink" Target="https://drive.google.com/open?id=1pDG_a0fo6hOoEExy667aIqBZ1PIwYkBb" TargetMode="External"/><Relationship Id="rId242" Type="http://schemas.openxmlformats.org/officeDocument/2006/relationships/hyperlink" Target="https://drive.google.com/open?id=1uqIzFtg4KOt1Qju8KXOOy6DWlhpbbFZ-" TargetMode="External"/><Relationship Id="rId284" Type="http://schemas.openxmlformats.org/officeDocument/2006/relationships/hyperlink" Target="https://drive.google.com/open?id=1w2GTmD8kat6b18Nwb7H6kQ3tOIqekQEX" TargetMode="External"/><Relationship Id="rId37" Type="http://schemas.openxmlformats.org/officeDocument/2006/relationships/hyperlink" Target="https://drive.google.com/open?id=1asPljB_1MJ7sS7hboSdc6-e5FPkJoSUx" TargetMode="External"/><Relationship Id="rId79" Type="http://schemas.openxmlformats.org/officeDocument/2006/relationships/hyperlink" Target="https://drive.google.com/open?id=1PMj1BYXP2YuL2bQ_UU10vC2WugJ0lCm9" TargetMode="External"/><Relationship Id="rId102" Type="http://schemas.openxmlformats.org/officeDocument/2006/relationships/hyperlink" Target="https://drive.google.com/open?id=1FD6vNR5VPx2LRwnyrXwGo9KwQN1nBHET" TargetMode="External"/><Relationship Id="rId144" Type="http://schemas.openxmlformats.org/officeDocument/2006/relationships/hyperlink" Target="https://drive.google.com/open?id=1xDmtsN56dDjSb-7_0XpWU1OKSP9j-15G" TargetMode="External"/><Relationship Id="rId90" Type="http://schemas.openxmlformats.org/officeDocument/2006/relationships/hyperlink" Target="https://drive.google.com/open?id=1utbLuzc9e1rOKnl45XE1Hmr2_yAy_Wyn" TargetMode="External"/><Relationship Id="rId186" Type="http://schemas.openxmlformats.org/officeDocument/2006/relationships/hyperlink" Target="https://drive.google.com/open?id=1GHpvZb4fsVlk8w1hUoXLjSIYn_RYSIy7" TargetMode="External"/><Relationship Id="rId351" Type="http://schemas.openxmlformats.org/officeDocument/2006/relationships/hyperlink" Target="https://drive.google.com/open?id=1RCXNonqwc-1EXXWLBng1lvDjftMxH49y" TargetMode="External"/><Relationship Id="rId393" Type="http://schemas.openxmlformats.org/officeDocument/2006/relationships/hyperlink" Target="https://drive.google.com/open?id=1LOGG3xTPA_qmIaFnXB4UAGUugddJo-g2" TargetMode="External"/><Relationship Id="rId407" Type="http://schemas.openxmlformats.org/officeDocument/2006/relationships/hyperlink" Target="https://drive.google.com/open?id=1GHxg_JccW1hKrWE1NRHWAXGnVqssJYJR" TargetMode="External"/><Relationship Id="rId211" Type="http://schemas.openxmlformats.org/officeDocument/2006/relationships/hyperlink" Target="https://drive.google.com/open?id=1qzoJzKWiJxKTtlGjQuskqj75Bn8k4UUY" TargetMode="External"/><Relationship Id="rId253" Type="http://schemas.openxmlformats.org/officeDocument/2006/relationships/hyperlink" Target="https://drive.google.com/open?id=1cpGQg7NRENq4Pi-O_Ul58_WhRzblAP_V" TargetMode="External"/><Relationship Id="rId295" Type="http://schemas.openxmlformats.org/officeDocument/2006/relationships/hyperlink" Target="https://drive.google.com/open?id=1pIw57GfyIxsdBtMhGQ52FvIhYOuqB7Zs" TargetMode="External"/><Relationship Id="rId309" Type="http://schemas.openxmlformats.org/officeDocument/2006/relationships/hyperlink" Target="https://drive.google.com/open?id=1_Rq5Yd_txxeU-qvo0yrfCA0YkPVW2F78" TargetMode="External"/><Relationship Id="rId48" Type="http://schemas.openxmlformats.org/officeDocument/2006/relationships/hyperlink" Target="https://drive.google.com/open?id=1hsKBMc8nSIpuylNAvz1jlZ-dovNxZB2y" TargetMode="External"/><Relationship Id="rId113" Type="http://schemas.openxmlformats.org/officeDocument/2006/relationships/hyperlink" Target="https://drive.google.com/open?id=1CiD82RMnSvdexjDzNGWzNQvk82fyhXTM" TargetMode="External"/><Relationship Id="rId320" Type="http://schemas.openxmlformats.org/officeDocument/2006/relationships/hyperlink" Target="https://drive.google.com/open?id=1gas2sjmW9kSa21vt-lg0kyyd0JItLBCW" TargetMode="External"/><Relationship Id="rId155" Type="http://schemas.openxmlformats.org/officeDocument/2006/relationships/hyperlink" Target="https://drive.google.com/open?id=1smxIgvTeFdzTLIWNwojiNZuOj3hs-yBK" TargetMode="External"/><Relationship Id="rId197" Type="http://schemas.openxmlformats.org/officeDocument/2006/relationships/hyperlink" Target="https://drive.google.com/open?id=1-fbLsAGd798xuq2uOOxVVjcTMmX-8Ns9" TargetMode="External"/><Relationship Id="rId362" Type="http://schemas.openxmlformats.org/officeDocument/2006/relationships/hyperlink" Target="https://drive.google.com/open?id=141LudT5Ahs9z072rHXnpbzdInQpJg90W" TargetMode="External"/><Relationship Id="rId418" Type="http://schemas.openxmlformats.org/officeDocument/2006/relationships/hyperlink" Target="https://drive.google.com/open?id=11Gtom3Dnrt-x8rNjqmyogerYca9uR5v2" TargetMode="External"/><Relationship Id="rId222" Type="http://schemas.openxmlformats.org/officeDocument/2006/relationships/hyperlink" Target="https://drive.google.com/open?id=1SwxV45rMcpEnaBtN3Mb85yWKEWqbFLvV" TargetMode="External"/><Relationship Id="rId264" Type="http://schemas.openxmlformats.org/officeDocument/2006/relationships/hyperlink" Target="https://drive.google.com/open?id=1018tlqugrOjUNF_tmWwJsb_HBa0-9rjh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Y449"/>
  <sheetViews>
    <sheetView topLeftCell="AS1" zoomScaleNormal="100" workbookViewId="0">
      <selection activeCell="AY4" sqref="AY4"/>
    </sheetView>
  </sheetViews>
  <sheetFormatPr defaultColWidth="12.6328125" defaultRowHeight="15.75" customHeight="1" x14ac:dyDescent="0.25"/>
  <cols>
    <col min="1" max="4" width="18.90625" style="2" customWidth="1"/>
    <col min="5" max="5" width="32.90625" style="2" customWidth="1"/>
    <col min="6" max="6" width="32.90625" style="40" customWidth="1"/>
    <col min="7" max="8" width="14.6328125" style="2" customWidth="1"/>
    <col min="9" max="11" width="14.6328125" style="45" customWidth="1"/>
    <col min="12" max="12" width="20" style="52" customWidth="1"/>
    <col min="13" max="13" width="20" style="11" customWidth="1"/>
    <col min="14" max="14" width="7.26953125" style="4" bestFit="1" customWidth="1"/>
    <col min="15" max="15" width="18.90625" style="2" customWidth="1"/>
    <col min="16" max="16" width="11.54296875" style="46" customWidth="1"/>
    <col min="17" max="23" width="18.90625" style="2" customWidth="1"/>
    <col min="24" max="24" width="45.7265625" style="2" customWidth="1"/>
    <col min="25" max="25" width="31.08984375" style="2" customWidth="1"/>
    <col min="26" max="30" width="18.90625" style="2" customWidth="1"/>
    <col min="31" max="31" width="65.26953125" style="2" bestFit="1" customWidth="1"/>
    <col min="32" max="32" width="65.26953125" style="45" bestFit="1" customWidth="1"/>
    <col min="33" max="33" width="65.81640625" style="45" bestFit="1" customWidth="1"/>
    <col min="34" max="43" width="18.90625" style="45" customWidth="1"/>
    <col min="44" max="44" width="16.08984375" style="45" customWidth="1"/>
    <col min="45" max="45" width="18.90625" style="2" customWidth="1"/>
    <col min="46" max="46" width="18.90625" style="70" customWidth="1"/>
    <col min="47" max="48" width="18.90625" style="2" customWidth="1"/>
    <col min="49" max="16384" width="12.6328125" style="2"/>
  </cols>
  <sheetData>
    <row r="1" spans="1:51" s="33" customFormat="1" ht="51.9" customHeight="1" thickBot="1" x14ac:dyDescent="0.3">
      <c r="A1" s="25" t="s">
        <v>347</v>
      </c>
      <c r="B1" s="25" t="s">
        <v>977</v>
      </c>
      <c r="C1" s="25" t="s">
        <v>346</v>
      </c>
      <c r="D1" s="25" t="s">
        <v>342</v>
      </c>
      <c r="E1" s="25" t="s">
        <v>1162</v>
      </c>
      <c r="F1" s="39" t="s">
        <v>1161</v>
      </c>
      <c r="G1" s="25" t="s">
        <v>978</v>
      </c>
      <c r="H1" s="25" t="s">
        <v>979</v>
      </c>
      <c r="I1" s="78" t="s">
        <v>502</v>
      </c>
      <c r="J1" s="78" t="s">
        <v>503</v>
      </c>
      <c r="K1" s="78" t="s">
        <v>3033</v>
      </c>
      <c r="L1" s="50" t="s">
        <v>1202</v>
      </c>
      <c r="M1" s="26" t="s">
        <v>481</v>
      </c>
      <c r="N1" s="27" t="s">
        <v>980</v>
      </c>
      <c r="O1" s="25" t="s">
        <v>985</v>
      </c>
      <c r="P1" s="42" t="s">
        <v>981</v>
      </c>
      <c r="Q1" s="25" t="s">
        <v>974</v>
      </c>
      <c r="R1" s="25" t="s">
        <v>975</v>
      </c>
      <c r="S1" s="25" t="s">
        <v>986</v>
      </c>
      <c r="T1" s="28" t="s">
        <v>982</v>
      </c>
      <c r="U1" s="29" t="s">
        <v>2947</v>
      </c>
      <c r="V1" s="30" t="s">
        <v>983</v>
      </c>
      <c r="W1" s="31" t="s">
        <v>984</v>
      </c>
      <c r="X1" s="32" t="s">
        <v>976</v>
      </c>
      <c r="Y1" s="25" t="s">
        <v>1149</v>
      </c>
      <c r="Z1" s="25" t="s">
        <v>1150</v>
      </c>
      <c r="AA1" s="25" t="s">
        <v>1151</v>
      </c>
      <c r="AB1" s="25" t="s">
        <v>1152</v>
      </c>
      <c r="AC1" s="25" t="s">
        <v>1153</v>
      </c>
      <c r="AD1" s="25" t="s">
        <v>1154</v>
      </c>
      <c r="AE1" s="28" t="s">
        <v>1206</v>
      </c>
      <c r="AF1" s="54" t="s">
        <v>988</v>
      </c>
      <c r="AG1" s="54" t="s">
        <v>989</v>
      </c>
      <c r="AH1" s="54" t="s">
        <v>990</v>
      </c>
      <c r="AI1" s="54" t="s">
        <v>991</v>
      </c>
      <c r="AJ1" s="54" t="s">
        <v>992</v>
      </c>
      <c r="AK1" s="54" t="s">
        <v>1157</v>
      </c>
      <c r="AL1" s="54" t="s">
        <v>1492</v>
      </c>
      <c r="AM1" s="54" t="s">
        <v>1155</v>
      </c>
      <c r="AN1" s="54" t="s">
        <v>1156</v>
      </c>
      <c r="AO1" s="54" t="s">
        <v>2571</v>
      </c>
      <c r="AP1" s="54" t="s">
        <v>2572</v>
      </c>
      <c r="AQ1" s="54" t="s">
        <v>2573</v>
      </c>
      <c r="AR1" s="47" t="s">
        <v>987</v>
      </c>
      <c r="AS1" s="28" t="s">
        <v>1163</v>
      </c>
      <c r="AT1" s="71" t="s">
        <v>2569</v>
      </c>
      <c r="AU1" s="33" t="s">
        <v>2924</v>
      </c>
      <c r="AV1" s="33" t="s">
        <v>3397</v>
      </c>
      <c r="AW1" s="151" t="s">
        <v>3410</v>
      </c>
      <c r="AX1" s="33" t="s">
        <v>3423</v>
      </c>
      <c r="AY1" s="33" t="s">
        <v>3427</v>
      </c>
    </row>
    <row r="2" spans="1:51" ht="15.75" customHeight="1" x14ac:dyDescent="0.25">
      <c r="A2" s="3" t="s">
        <v>0</v>
      </c>
      <c r="B2" s="3" t="s">
        <v>1</v>
      </c>
      <c r="C2" s="3" t="s">
        <v>2</v>
      </c>
      <c r="D2" s="3" t="s">
        <v>341</v>
      </c>
      <c r="E2" s="3" t="str">
        <f>CONCATENATE(C2," ",D2)</f>
        <v>Piazzale Medaglie d’Oro 1 Bologna</v>
      </c>
      <c r="F2" s="40" t="s">
        <v>804</v>
      </c>
      <c r="G2" s="38"/>
      <c r="H2" s="38"/>
      <c r="I2" s="79" t="s">
        <v>504</v>
      </c>
      <c r="J2" s="79" t="s">
        <v>505</v>
      </c>
      <c r="K2" s="79"/>
      <c r="L2" s="51" t="s">
        <v>1203</v>
      </c>
      <c r="M2" s="7" t="s">
        <v>973</v>
      </c>
      <c r="P2" s="43"/>
      <c r="Q2" s="3" t="s">
        <v>3</v>
      </c>
      <c r="R2" s="3" t="s">
        <v>4</v>
      </c>
      <c r="S2" s="3" t="s">
        <v>5</v>
      </c>
      <c r="T2" s="3"/>
      <c r="U2" s="3"/>
      <c r="V2" s="3"/>
      <c r="W2" s="87"/>
      <c r="X2" s="3" t="s">
        <v>1198</v>
      </c>
      <c r="Y2" s="3" t="s">
        <v>2570</v>
      </c>
      <c r="Z2" s="3" t="s">
        <v>6</v>
      </c>
      <c r="AA2" s="3" t="s">
        <v>6</v>
      </c>
      <c r="AB2" s="3" t="s">
        <v>6</v>
      </c>
      <c r="AC2" s="3" t="s">
        <v>6</v>
      </c>
      <c r="AD2" s="3" t="s">
        <v>7</v>
      </c>
      <c r="AE2" s="14" t="s">
        <v>993</v>
      </c>
      <c r="AF2" s="57" t="s">
        <v>1283</v>
      </c>
      <c r="AG2" s="48" t="s">
        <v>1207</v>
      </c>
      <c r="AH2" s="55"/>
      <c r="AI2" s="55"/>
      <c r="AJ2" s="55"/>
      <c r="AR2" s="45" t="s">
        <v>1186</v>
      </c>
      <c r="AS2" s="6" t="s">
        <v>348</v>
      </c>
      <c r="AT2" s="70" t="str" cm="1">
        <f t="array" ref="AT2">_xlfn.IFS(N2&lt;=2.5,"Assente o entro 2.5 cm",AND(L2="Con gradino/i",N2&gt;2.5,N2&lt;=5),"fra 2.5 e 5 cm",AND(L2="Con gradino/i",N2&gt;5,N2&lt;=10),"fra 5 e 10 cm",AND(L2="Con gradino/i",N2&gt;10,N2&lt;=15),"tra 10 e 15 cm",AND(L2="Con gradino/i",N2&gt;15),"oltre 15 cm",TRUE,"")</f>
        <v>Assente o entro 2.5 cm</v>
      </c>
      <c r="AU2" s="2" t="s">
        <v>2959</v>
      </c>
      <c r="AV2" s="2">
        <f>N2/0.12</f>
        <v>0</v>
      </c>
      <c r="AW2" s="6" t="s">
        <v>3422</v>
      </c>
      <c r="AX2" s="2" t="s">
        <v>3424</v>
      </c>
      <c r="AY2" s="2" t="s">
        <v>3426</v>
      </c>
    </row>
    <row r="3" spans="1:51" ht="15.75" customHeight="1" x14ac:dyDescent="0.25">
      <c r="A3" s="3" t="s">
        <v>8</v>
      </c>
      <c r="B3" s="3" t="s">
        <v>1</v>
      </c>
      <c r="C3" s="3" t="s">
        <v>9</v>
      </c>
      <c r="D3" s="3" t="s">
        <v>341</v>
      </c>
      <c r="E3" s="3" t="str">
        <f t="shared" ref="E3:E39" si="0">CONCATENATE(C3," ",D3)</f>
        <v>Piazzale Medaglie d’oro 6 Bologna</v>
      </c>
      <c r="F3" s="40" t="s">
        <v>805</v>
      </c>
      <c r="G3" s="38"/>
      <c r="H3" s="38"/>
      <c r="I3" s="79" t="s">
        <v>506</v>
      </c>
      <c r="J3" s="79" t="s">
        <v>507</v>
      </c>
      <c r="K3" s="79"/>
      <c r="L3" s="51" t="s">
        <v>1203</v>
      </c>
      <c r="M3" s="7" t="s">
        <v>973</v>
      </c>
      <c r="P3" s="43"/>
      <c r="Q3" s="3" t="s">
        <v>3</v>
      </c>
      <c r="R3" s="3" t="s">
        <v>10</v>
      </c>
      <c r="S3" s="3" t="s">
        <v>11</v>
      </c>
      <c r="T3" s="3"/>
      <c r="U3" s="3"/>
      <c r="V3" s="3"/>
      <c r="W3"/>
      <c r="X3" s="3" t="s">
        <v>1198</v>
      </c>
      <c r="Y3" s="3" t="s">
        <v>2570</v>
      </c>
      <c r="Z3" s="3" t="s">
        <v>6</v>
      </c>
      <c r="AA3" s="3" t="s">
        <v>6</v>
      </c>
      <c r="AB3" s="3" t="s">
        <v>6</v>
      </c>
      <c r="AC3" s="3" t="s">
        <v>6</v>
      </c>
      <c r="AD3" s="3" t="s">
        <v>7</v>
      </c>
      <c r="AE3" s="14" t="s">
        <v>994</v>
      </c>
      <c r="AF3" s="48" t="s">
        <v>1284</v>
      </c>
      <c r="AG3" s="48" t="s">
        <v>1208</v>
      </c>
      <c r="AH3" s="48"/>
      <c r="AI3" s="48"/>
      <c r="AJ3" s="48"/>
      <c r="AR3" s="45" t="s">
        <v>1186</v>
      </c>
      <c r="AS3" s="6" t="s">
        <v>348</v>
      </c>
      <c r="AT3" s="70" t="str" cm="1">
        <f t="array" ref="AT3">_xlfn.IFS(N3&lt;=2.5,"Assente o entro 2.5 cm",AND(L3="Con gradino/i",N3&gt;2.5,N3&lt;=5),"fra 2.5 e 5 cm",AND(L3="Con gradino/i",N3&gt;5,N3&lt;=10),"fra 5 e 10 cm",AND(L3="Con gradino/i",N3&gt;10,N3&lt;=15),"tra 10 e 15 cm",AND(L3="Con gradino/i",N3&gt;15),"oltre 15 cm",TRUE,"")</f>
        <v>Assente o entro 2.5 cm</v>
      </c>
      <c r="AU3" s="2" t="s">
        <v>2959</v>
      </c>
      <c r="AV3" s="2">
        <f t="shared" ref="AV3:AV66" si="1">N3/0.12</f>
        <v>0</v>
      </c>
      <c r="AW3" s="6" t="s">
        <v>3422</v>
      </c>
      <c r="AX3" s="2" t="s">
        <v>3424</v>
      </c>
      <c r="AY3" s="2" t="s">
        <v>3426</v>
      </c>
    </row>
    <row r="4" spans="1:51" ht="15.75" customHeight="1" x14ac:dyDescent="0.25">
      <c r="A4" s="3" t="s">
        <v>12</v>
      </c>
      <c r="B4" s="3" t="s">
        <v>1</v>
      </c>
      <c r="C4" s="3" t="s">
        <v>13</v>
      </c>
      <c r="D4" s="3" t="s">
        <v>341</v>
      </c>
      <c r="E4" s="3" t="str">
        <f t="shared" si="0"/>
        <v>Piazza dell’VIII Agosto 31 Bologna</v>
      </c>
      <c r="F4" s="40" t="s">
        <v>806</v>
      </c>
      <c r="G4" s="38"/>
      <c r="H4" s="38"/>
      <c r="I4" s="79" t="s">
        <v>508</v>
      </c>
      <c r="J4" s="79" t="s">
        <v>509</v>
      </c>
      <c r="K4" s="79"/>
      <c r="L4" s="51" t="s">
        <v>1204</v>
      </c>
      <c r="M4" s="7" t="s">
        <v>480</v>
      </c>
      <c r="N4" s="8"/>
      <c r="O4" s="3" t="s">
        <v>3031</v>
      </c>
      <c r="P4" s="43" t="s">
        <v>1166</v>
      </c>
      <c r="Q4" s="3" t="s">
        <v>3</v>
      </c>
      <c r="R4" s="3" t="s">
        <v>14</v>
      </c>
      <c r="S4" s="3" t="s">
        <v>15</v>
      </c>
      <c r="T4" s="3"/>
      <c r="U4" s="3"/>
      <c r="V4" s="3"/>
      <c r="W4"/>
      <c r="X4" s="3" t="s">
        <v>1199</v>
      </c>
      <c r="Y4" s="3" t="s">
        <v>2570</v>
      </c>
      <c r="Z4" s="3" t="s">
        <v>6</v>
      </c>
      <c r="AA4" s="3" t="s">
        <v>6</v>
      </c>
      <c r="AB4" s="3" t="s">
        <v>16</v>
      </c>
      <c r="AC4" s="3" t="s">
        <v>6</v>
      </c>
      <c r="AD4" s="3" t="s">
        <v>7</v>
      </c>
      <c r="AE4" s="5" t="s">
        <v>995</v>
      </c>
      <c r="AF4" s="55" t="s">
        <v>1285</v>
      </c>
      <c r="AG4" s="55" t="s">
        <v>1209</v>
      </c>
      <c r="AH4" s="48" t="s">
        <v>1454</v>
      </c>
      <c r="AI4" s="55"/>
      <c r="AJ4" s="55"/>
      <c r="AR4" s="45" t="s">
        <v>1186</v>
      </c>
      <c r="AS4" s="6" t="s">
        <v>348</v>
      </c>
      <c r="AT4" s="70" t="str" cm="1">
        <f t="array" ref="AT4">_xlfn.IFS(N4&lt;=2.5,"Assente o entro 2.5 cm",AND(L4="Con gradino/i",N4&gt;2.5,N4&lt;=5),"fra 2.5 e 5 cm",AND(L4="Con gradino/i",N4&gt;5,N4&lt;=10),"fra 5 e 10 cm",AND(L4="Con gradino/i",N4&gt;10,N4&lt;=15),"tra 10 e 15 cm",AND(L4="Con gradino/i",N4&gt;15),"oltre 15 cm",TRUE,"")</f>
        <v>Assente o entro 2.5 cm</v>
      </c>
      <c r="AU4" s="2" t="s">
        <v>2959</v>
      </c>
      <c r="AV4" s="2">
        <f t="shared" si="1"/>
        <v>0</v>
      </c>
      <c r="AW4" s="6" t="s">
        <v>3422</v>
      </c>
      <c r="AX4" s="2" t="s">
        <v>3424</v>
      </c>
      <c r="AY4" s="2" t="s">
        <v>3426</v>
      </c>
    </row>
    <row r="5" spans="1:51" ht="15.75" customHeight="1" x14ac:dyDescent="0.25">
      <c r="A5" s="3" t="s">
        <v>17</v>
      </c>
      <c r="B5" s="3" t="s">
        <v>1</v>
      </c>
      <c r="C5" s="3" t="s">
        <v>18</v>
      </c>
      <c r="D5" s="3" t="s">
        <v>341</v>
      </c>
      <c r="E5" s="3" t="str">
        <f t="shared" si="0"/>
        <v>Via dei Giudei 2D Bologna</v>
      </c>
      <c r="F5" s="40" t="s">
        <v>807</v>
      </c>
      <c r="G5" s="38"/>
      <c r="H5" s="38"/>
      <c r="I5" s="79" t="s">
        <v>510</v>
      </c>
      <c r="J5" s="79" t="s">
        <v>511</v>
      </c>
      <c r="K5" s="79"/>
      <c r="L5" s="51" t="s">
        <v>1205</v>
      </c>
      <c r="M5" s="7" t="s">
        <v>1491</v>
      </c>
      <c r="N5" s="8">
        <v>8</v>
      </c>
      <c r="O5" s="3" t="s">
        <v>5</v>
      </c>
      <c r="P5" s="43"/>
      <c r="Q5" s="3" t="s">
        <v>19</v>
      </c>
      <c r="R5" s="3" t="s">
        <v>20</v>
      </c>
      <c r="S5" s="3" t="s">
        <v>21</v>
      </c>
      <c r="T5" s="3"/>
      <c r="U5" s="3"/>
      <c r="V5" s="3"/>
      <c r="W5" s="87"/>
      <c r="X5" s="3" t="s">
        <v>1200</v>
      </c>
      <c r="Y5" s="3" t="s">
        <v>1205</v>
      </c>
      <c r="Z5" s="3" t="s">
        <v>6</v>
      </c>
      <c r="AA5" s="3" t="s">
        <v>6</v>
      </c>
      <c r="AB5" s="3" t="s">
        <v>6</v>
      </c>
      <c r="AC5" s="3" t="s">
        <v>6</v>
      </c>
      <c r="AD5" s="3" t="s">
        <v>7</v>
      </c>
      <c r="AE5" s="3" t="s">
        <v>996</v>
      </c>
      <c r="AF5" s="48" t="s">
        <v>1286</v>
      </c>
      <c r="AG5" s="48" t="s">
        <v>1210</v>
      </c>
      <c r="AH5" s="48" t="s">
        <v>1455</v>
      </c>
      <c r="AI5" s="48" t="s">
        <v>1456</v>
      </c>
      <c r="AJ5" s="48"/>
      <c r="AR5" s="45" t="s">
        <v>1186</v>
      </c>
      <c r="AS5" s="6" t="s">
        <v>348</v>
      </c>
      <c r="AT5" s="70" t="str" cm="1">
        <f t="array" ref="AT5">_xlfn.IFS(N5&lt;=2.5,"Assente o entro 2.5 cm",AND(L5="Con gradino/i",N5&gt;2.5,N5&lt;=5),"fra 2.5 e 5 cm",AND(L5="Con gradino/i",N5&gt;5,N5&lt;=10),"fra 5 e 10 cm",AND(L5="Con gradino/i",N5&gt;10,N5&lt;=15),"tra 10 e 15 cm",AND(L5="Con gradino/i",N5&gt;15),"oltre 15 cm",TRUE,"")</f>
        <v>fra 5 e 10 cm</v>
      </c>
      <c r="AU5" s="2" t="s">
        <v>2960</v>
      </c>
      <c r="AV5" s="2">
        <f t="shared" si="1"/>
        <v>66.666666666666671</v>
      </c>
      <c r="AW5" s="6" t="s">
        <v>3411</v>
      </c>
      <c r="AX5" s="2" t="s">
        <v>3424</v>
      </c>
      <c r="AY5" s="2" t="s">
        <v>3426</v>
      </c>
    </row>
    <row r="6" spans="1:51" ht="15.75" customHeight="1" x14ac:dyDescent="0.25">
      <c r="A6" s="3" t="s">
        <v>22</v>
      </c>
      <c r="B6" s="3" t="s">
        <v>23</v>
      </c>
      <c r="C6" s="3" t="s">
        <v>24</v>
      </c>
      <c r="D6" s="3" t="s">
        <v>341</v>
      </c>
      <c r="E6" s="3" t="str">
        <f t="shared" si="0"/>
        <v>Via IV Novembre 12 Bologna</v>
      </c>
      <c r="F6" s="40" t="s">
        <v>808</v>
      </c>
      <c r="G6" s="38"/>
      <c r="H6" s="38"/>
      <c r="I6" s="79" t="s">
        <v>512</v>
      </c>
      <c r="J6" s="79" t="s">
        <v>513</v>
      </c>
      <c r="K6" s="79"/>
      <c r="L6" s="51" t="s">
        <v>1204</v>
      </c>
      <c r="M6" s="7" t="s">
        <v>480</v>
      </c>
      <c r="N6" s="8"/>
      <c r="O6" s="3" t="s">
        <v>3016</v>
      </c>
      <c r="P6" s="43"/>
      <c r="Q6" s="3" t="s">
        <v>343</v>
      </c>
      <c r="S6" s="3" t="s">
        <v>25</v>
      </c>
      <c r="T6" s="3"/>
      <c r="U6" s="3"/>
      <c r="V6" s="3"/>
      <c r="W6" s="82"/>
      <c r="X6" s="3" t="s">
        <v>1198</v>
      </c>
      <c r="Y6" s="3" t="s">
        <v>2570</v>
      </c>
      <c r="Z6" s="3" t="s">
        <v>6</v>
      </c>
      <c r="AA6" s="3" t="s">
        <v>6</v>
      </c>
      <c r="AB6" s="3" t="s">
        <v>6</v>
      </c>
      <c r="AC6" s="3" t="s">
        <v>6</v>
      </c>
      <c r="AD6" s="3" t="s">
        <v>26</v>
      </c>
      <c r="AE6" s="3" t="s">
        <v>997</v>
      </c>
      <c r="AF6" s="48" t="s">
        <v>1287</v>
      </c>
      <c r="AG6" s="48" t="s">
        <v>1211</v>
      </c>
      <c r="AH6" s="48" t="s">
        <v>1457</v>
      </c>
      <c r="AI6" s="48"/>
      <c r="AJ6" s="48"/>
      <c r="AR6" s="45" t="s">
        <v>1186</v>
      </c>
      <c r="AS6" s="6" t="s">
        <v>348</v>
      </c>
      <c r="AT6" s="70" t="str" cm="1">
        <f t="array" ref="AT6">_xlfn.IFS(N6&lt;=2.5,"Assente o entro 2.5 cm",AND(L6="Con gradino/i",N6&gt;2.5,N6&lt;=5),"fra 2.5 e 5 cm",AND(L6="Con gradino/i",N6&gt;5,N6&lt;=10),"fra 5 e 10 cm",AND(L6="Con gradino/i",N6&gt;10,N6&lt;=15),"tra 10 e 15 cm",AND(L6="Con gradino/i",N6&gt;15),"oltre 15 cm",TRUE,"")</f>
        <v>Assente o entro 2.5 cm</v>
      </c>
      <c r="AU6" s="2" t="s">
        <v>2959</v>
      </c>
      <c r="AV6" s="2">
        <f t="shared" si="1"/>
        <v>0</v>
      </c>
      <c r="AW6" s="6" t="s">
        <v>3422</v>
      </c>
      <c r="AX6" s="2" t="s">
        <v>3424</v>
      </c>
      <c r="AY6" s="2" t="s">
        <v>3426</v>
      </c>
    </row>
    <row r="7" spans="1:51" ht="15.75" customHeight="1" x14ac:dyDescent="0.25">
      <c r="A7" s="3" t="s">
        <v>27</v>
      </c>
      <c r="B7" s="3" t="s">
        <v>1</v>
      </c>
      <c r="C7" s="3" t="s">
        <v>28</v>
      </c>
      <c r="D7" s="3" t="s">
        <v>341</v>
      </c>
      <c r="E7" s="3" t="str">
        <f t="shared" si="0"/>
        <v>Via Nazario Sauro 24/G Bologna</v>
      </c>
      <c r="F7" s="40" t="s">
        <v>809</v>
      </c>
      <c r="G7" s="38"/>
      <c r="H7" s="38"/>
      <c r="I7" s="79" t="s">
        <v>514</v>
      </c>
      <c r="J7" s="79" t="s">
        <v>515</v>
      </c>
      <c r="K7" s="79"/>
      <c r="L7" s="51" t="s">
        <v>1203</v>
      </c>
      <c r="M7" s="7" t="s">
        <v>973</v>
      </c>
      <c r="O7" s="3" t="s">
        <v>29</v>
      </c>
      <c r="P7" s="43"/>
      <c r="Q7" s="3" t="s">
        <v>3</v>
      </c>
      <c r="R7" s="3">
        <v>95</v>
      </c>
      <c r="S7" s="3" t="s">
        <v>5</v>
      </c>
      <c r="T7" s="3"/>
      <c r="U7" s="3"/>
      <c r="V7" s="3"/>
      <c r="W7" s="82"/>
      <c r="X7" s="3" t="s">
        <v>30</v>
      </c>
      <c r="Y7" s="3" t="s">
        <v>30</v>
      </c>
      <c r="Z7" s="3" t="s">
        <v>30</v>
      </c>
      <c r="AA7" s="3" t="s">
        <v>30</v>
      </c>
      <c r="AB7" s="3" t="s">
        <v>30</v>
      </c>
      <c r="AC7" s="3" t="s">
        <v>30</v>
      </c>
      <c r="AD7" s="3" t="s">
        <v>30</v>
      </c>
      <c r="AE7" s="3" t="s">
        <v>998</v>
      </c>
      <c r="AF7" s="48" t="s">
        <v>1288</v>
      </c>
      <c r="AG7" s="48" t="s">
        <v>1212</v>
      </c>
      <c r="AH7" s="48"/>
      <c r="AI7" s="48"/>
      <c r="AJ7" s="48"/>
      <c r="AR7" s="45" t="s">
        <v>1186</v>
      </c>
      <c r="AS7" s="6" t="s">
        <v>348</v>
      </c>
      <c r="AT7" s="70" t="str" cm="1">
        <f t="array" ref="AT7">_xlfn.IFS(N7&lt;=2.5,"Assente o entro 2.5 cm",AND(L7="Con gradino/i",N7&gt;2.5,N7&lt;=5),"fra 2.5 e 5 cm",AND(L7="Con gradino/i",N7&gt;5,N7&lt;=10),"fra 5 e 10 cm",AND(L7="Con gradino/i",N7&gt;10,N7&lt;=15),"tra 10 e 15 cm",AND(L7="Con gradino/i",N7&gt;15),"oltre 15 cm",TRUE,"")</f>
        <v>Assente o entro 2.5 cm</v>
      </c>
      <c r="AU7" s="2" t="s">
        <v>2959</v>
      </c>
      <c r="AV7" s="2">
        <f t="shared" si="1"/>
        <v>0</v>
      </c>
      <c r="AW7" s="6" t="s">
        <v>3422</v>
      </c>
      <c r="AX7" s="2" t="s">
        <v>3424</v>
      </c>
      <c r="AY7" s="2" t="s">
        <v>3426</v>
      </c>
    </row>
    <row r="8" spans="1:51" ht="15.75" customHeight="1" x14ac:dyDescent="0.25">
      <c r="A8" s="3" t="s">
        <v>31</v>
      </c>
      <c r="B8" s="3" t="s">
        <v>1</v>
      </c>
      <c r="C8" s="3" t="s">
        <v>32</v>
      </c>
      <c r="D8" s="3" t="s">
        <v>341</v>
      </c>
      <c r="E8" s="3" t="str">
        <f t="shared" si="0"/>
        <v>Via Nazario Sauro 12/B Bologna</v>
      </c>
      <c r="F8" s="40" t="s">
        <v>810</v>
      </c>
      <c r="G8" s="38"/>
      <c r="H8" s="38"/>
      <c r="I8" s="79" t="s">
        <v>516</v>
      </c>
      <c r="J8" s="79" t="s">
        <v>517</v>
      </c>
      <c r="K8" s="79"/>
      <c r="L8" s="51" t="s">
        <v>3015</v>
      </c>
      <c r="M8" s="7" t="s">
        <v>480</v>
      </c>
      <c r="N8" s="8"/>
      <c r="O8" s="3" t="s">
        <v>33</v>
      </c>
      <c r="P8" s="43" t="s">
        <v>1167</v>
      </c>
      <c r="Q8" s="3" t="s">
        <v>3</v>
      </c>
      <c r="R8" s="3" t="s">
        <v>34</v>
      </c>
      <c r="S8" s="3" t="s">
        <v>35</v>
      </c>
      <c r="T8" s="3"/>
      <c r="U8" s="3"/>
      <c r="V8" s="3"/>
      <c r="W8"/>
      <c r="X8" s="3" t="s">
        <v>1199</v>
      </c>
      <c r="Y8" s="3" t="s">
        <v>2570</v>
      </c>
      <c r="Z8" s="3" t="s">
        <v>6</v>
      </c>
      <c r="AA8" s="3" t="s">
        <v>6</v>
      </c>
      <c r="AB8" s="3" t="s">
        <v>16</v>
      </c>
      <c r="AC8" s="3" t="s">
        <v>16</v>
      </c>
      <c r="AD8" s="3" t="s">
        <v>7</v>
      </c>
      <c r="AE8" s="3" t="s">
        <v>999</v>
      </c>
      <c r="AF8" s="48" t="s">
        <v>1289</v>
      </c>
      <c r="AG8" s="48" t="s">
        <v>1213</v>
      </c>
      <c r="AH8" s="48" t="s">
        <v>1458</v>
      </c>
      <c r="AI8" s="48" t="s">
        <v>1459</v>
      </c>
      <c r="AJ8" s="48" t="s">
        <v>1460</v>
      </c>
      <c r="AR8" s="45" t="s">
        <v>1186</v>
      </c>
      <c r="AS8" s="6" t="s">
        <v>348</v>
      </c>
      <c r="AT8" s="70" t="str" cm="1">
        <f t="array" ref="AT8">_xlfn.IFS(N8&lt;=2.5,"Assente o entro 2.5 cm",AND(L8="Con gradino/i",N8&gt;2.5,N8&lt;=5),"fra 2.5 e 5 cm",AND(L8="Con gradino/i",N8&gt;5,N8&lt;=10),"fra 5 e 10 cm",AND(L8="Con gradino/i",N8&gt;10,N8&lt;=15),"tra 10 e 15 cm",AND(L8="Con gradino/i",N8&gt;15),"oltre 15 cm",TRUE,"")</f>
        <v>Assente o entro 2.5 cm</v>
      </c>
      <c r="AU8" s="2" t="s">
        <v>2959</v>
      </c>
      <c r="AV8" s="2">
        <f t="shared" si="1"/>
        <v>0</v>
      </c>
      <c r="AW8" s="6" t="s">
        <v>3422</v>
      </c>
      <c r="AX8" s="2" t="s">
        <v>3424</v>
      </c>
      <c r="AY8" s="2" t="s">
        <v>3426</v>
      </c>
    </row>
    <row r="9" spans="1:51" ht="15.75" customHeight="1" x14ac:dyDescent="0.25">
      <c r="A9" s="3" t="s">
        <v>36</v>
      </c>
      <c r="B9" s="3" t="s">
        <v>23</v>
      </c>
      <c r="C9" s="3" t="s">
        <v>37</v>
      </c>
      <c r="D9" s="3" t="s">
        <v>341</v>
      </c>
      <c r="E9" s="3" t="str">
        <f t="shared" si="0"/>
        <v>Via Belvedere 52 Bologna</v>
      </c>
      <c r="F9" s="40" t="s">
        <v>811</v>
      </c>
      <c r="G9" s="38"/>
      <c r="H9" s="38"/>
      <c r="I9" s="79" t="s">
        <v>518</v>
      </c>
      <c r="J9" s="79" t="s">
        <v>519</v>
      </c>
      <c r="K9" s="79"/>
      <c r="L9" s="51" t="s">
        <v>1203</v>
      </c>
      <c r="M9" s="7" t="s">
        <v>973</v>
      </c>
      <c r="O9" s="3" t="s">
        <v>29</v>
      </c>
      <c r="P9" s="43"/>
      <c r="Q9" s="3" t="s">
        <v>38</v>
      </c>
      <c r="R9" s="3" t="s">
        <v>39</v>
      </c>
      <c r="W9"/>
      <c r="X9" s="3" t="s">
        <v>1198</v>
      </c>
      <c r="Y9" s="3" t="s">
        <v>2570</v>
      </c>
      <c r="Z9" s="3" t="s">
        <v>6</v>
      </c>
      <c r="AA9" s="3" t="s">
        <v>6</v>
      </c>
      <c r="AB9" s="3" t="s">
        <v>6</v>
      </c>
      <c r="AC9" s="3" t="s">
        <v>6</v>
      </c>
      <c r="AD9" s="3" t="s">
        <v>26</v>
      </c>
      <c r="AE9" s="3" t="s">
        <v>1000</v>
      </c>
      <c r="AF9" s="48" t="s">
        <v>1290</v>
      </c>
      <c r="AG9" s="48" t="s">
        <v>1214</v>
      </c>
      <c r="AH9" s="48"/>
      <c r="AI9" s="48"/>
      <c r="AJ9" s="48"/>
      <c r="AR9" s="45" t="s">
        <v>1186</v>
      </c>
      <c r="AS9" s="6" t="s">
        <v>348</v>
      </c>
      <c r="AT9" s="70" t="str" cm="1">
        <f t="array" ref="AT9">_xlfn.IFS(N9&lt;=2.5,"Assente o entro 2.5 cm",AND(L9="Con gradino/i",N9&gt;2.5,N9&lt;=5),"fra 2.5 e 5 cm",AND(L9="Con gradino/i",N9&gt;5,N9&lt;=10),"fra 5 e 10 cm",AND(L9="Con gradino/i",N9&gt;10,N9&lt;=15),"tra 10 e 15 cm",AND(L9="Con gradino/i",N9&gt;15),"oltre 15 cm",TRUE,"")</f>
        <v>Assente o entro 2.5 cm</v>
      </c>
      <c r="AU9" s="2" t="s">
        <v>2959</v>
      </c>
      <c r="AV9" s="2">
        <f t="shared" si="1"/>
        <v>0</v>
      </c>
      <c r="AW9" s="6" t="s">
        <v>3422</v>
      </c>
      <c r="AX9" s="2" t="s">
        <v>3424</v>
      </c>
      <c r="AY9" s="2" t="s">
        <v>3426</v>
      </c>
    </row>
    <row r="10" spans="1:51" ht="15.75" customHeight="1" x14ac:dyDescent="0.25">
      <c r="A10" s="144" t="s">
        <v>40</v>
      </c>
      <c r="B10" s="3" t="s">
        <v>1</v>
      </c>
      <c r="C10" s="3" t="s">
        <v>41</v>
      </c>
      <c r="D10" s="3" t="s">
        <v>341</v>
      </c>
      <c r="E10" s="3" t="str">
        <f t="shared" si="0"/>
        <v>Via pratello 11 Bologna</v>
      </c>
      <c r="F10" s="40" t="s">
        <v>812</v>
      </c>
      <c r="G10" s="38"/>
      <c r="H10" s="38"/>
      <c r="I10" s="79" t="s">
        <v>520</v>
      </c>
      <c r="J10" s="79" t="s">
        <v>521</v>
      </c>
      <c r="K10" s="79"/>
      <c r="L10" s="51" t="s">
        <v>1205</v>
      </c>
      <c r="M10" s="145" t="s">
        <v>1491</v>
      </c>
      <c r="N10" s="8">
        <v>4</v>
      </c>
      <c r="O10" s="3" t="s">
        <v>5</v>
      </c>
      <c r="P10" s="43"/>
      <c r="Q10" s="3" t="s">
        <v>3</v>
      </c>
      <c r="R10" s="3" t="s">
        <v>42</v>
      </c>
      <c r="W10"/>
      <c r="X10" s="3" t="s">
        <v>1201</v>
      </c>
      <c r="Y10" s="3" t="s">
        <v>1205</v>
      </c>
      <c r="Z10" s="3" t="s">
        <v>6</v>
      </c>
      <c r="AA10" s="3" t="s">
        <v>6</v>
      </c>
      <c r="AB10" s="3" t="s">
        <v>16</v>
      </c>
      <c r="AC10" s="3" t="s">
        <v>6</v>
      </c>
      <c r="AD10" s="3" t="s">
        <v>7</v>
      </c>
      <c r="AE10" s="9" t="s">
        <v>1001</v>
      </c>
      <c r="AF10" s="56" t="s">
        <v>1291</v>
      </c>
      <c r="AG10" s="56"/>
      <c r="AH10" s="56"/>
      <c r="AI10" s="56"/>
      <c r="AJ10" s="56"/>
      <c r="AR10" s="45" t="s">
        <v>1187</v>
      </c>
      <c r="AS10" s="6" t="s">
        <v>348</v>
      </c>
      <c r="AT10" s="70" t="str" cm="1">
        <f t="array" ref="AT10">_xlfn.IFS(N10&lt;=2.5,"Assente o entro 2.5 cm",AND(L10="Con gradino/i",N10&gt;2.5,N10&lt;=5),"fra 2.5 e 5 cm",AND(L10="Con gradino/i",N10&gt;5,N10&lt;=10),"fra 5 e 10 cm",AND(L10="Con gradino/i",N10&gt;10,N10&lt;=15),"tra 10 e 15 cm",AND(L10="Con gradino/i",N10&gt;15),"oltre 15 cm",TRUE,"")</f>
        <v>fra 2.5 e 5 cm</v>
      </c>
      <c r="AU10" s="2" t="s">
        <v>2957</v>
      </c>
      <c r="AV10" s="2">
        <f t="shared" si="1"/>
        <v>33.333333333333336</v>
      </c>
      <c r="AW10" s="6" t="s">
        <v>3398</v>
      </c>
      <c r="AX10" s="2" t="s">
        <v>3424</v>
      </c>
      <c r="AY10" s="2" t="s">
        <v>3426</v>
      </c>
    </row>
    <row r="11" spans="1:51" ht="15.75" customHeight="1" x14ac:dyDescent="0.25">
      <c r="A11" s="144" t="s">
        <v>43</v>
      </c>
      <c r="B11" s="3" t="s">
        <v>1</v>
      </c>
      <c r="C11" s="3" t="s">
        <v>44</v>
      </c>
      <c r="D11" s="3" t="s">
        <v>341</v>
      </c>
      <c r="E11" s="3" t="str">
        <f t="shared" si="0"/>
        <v>via del pratello 25 Bologna</v>
      </c>
      <c r="F11" s="40" t="s">
        <v>813</v>
      </c>
      <c r="G11" s="38"/>
      <c r="H11" s="38"/>
      <c r="I11" s="79" t="s">
        <v>522</v>
      </c>
      <c r="J11" s="79" t="s">
        <v>523</v>
      </c>
      <c r="K11" s="79"/>
      <c r="L11" s="51" t="s">
        <v>1203</v>
      </c>
      <c r="M11" s="145" t="s">
        <v>973</v>
      </c>
      <c r="P11" s="43"/>
      <c r="Q11" s="3" t="s">
        <v>45</v>
      </c>
      <c r="R11" s="3" t="s">
        <v>46</v>
      </c>
      <c r="S11" s="3" t="s">
        <v>47</v>
      </c>
      <c r="T11" s="3"/>
      <c r="U11" s="3"/>
      <c r="V11" s="3"/>
      <c r="W11" s="87"/>
      <c r="X11" s="3" t="s">
        <v>1199</v>
      </c>
      <c r="Y11" s="3" t="s">
        <v>2570</v>
      </c>
      <c r="Z11" s="3" t="s">
        <v>6</v>
      </c>
      <c r="AA11" s="3" t="s">
        <v>16</v>
      </c>
      <c r="AB11" s="3" t="s">
        <v>16</v>
      </c>
      <c r="AC11" s="3" t="s">
        <v>16</v>
      </c>
      <c r="AD11" s="3" t="s">
        <v>30</v>
      </c>
      <c r="AE11" s="9" t="s">
        <v>1002</v>
      </c>
      <c r="AF11" s="56" t="s">
        <v>1292</v>
      </c>
      <c r="AG11" s="56"/>
      <c r="AH11" s="56"/>
      <c r="AI11" s="56"/>
      <c r="AJ11" s="56"/>
      <c r="AR11" s="45" t="s">
        <v>1187</v>
      </c>
      <c r="AS11" s="6" t="s">
        <v>348</v>
      </c>
      <c r="AT11" s="70" t="str" cm="1">
        <f t="array" ref="AT11">_xlfn.IFS(N11&lt;=2.5,"Assente o entro 2.5 cm",AND(L11="Con gradino/i",N11&gt;2.5,N11&lt;=5),"fra 2.5 e 5 cm",AND(L11="Con gradino/i",N11&gt;5,N11&lt;=10),"fra 5 e 10 cm",AND(L11="Con gradino/i",N11&gt;10,N11&lt;=15),"tra 10 e 15 cm",AND(L11="Con gradino/i",N11&gt;15),"oltre 15 cm",TRUE,"")</f>
        <v>Assente o entro 2.5 cm</v>
      </c>
      <c r="AU11" s="2" t="s">
        <v>2959</v>
      </c>
      <c r="AV11" s="2">
        <f t="shared" si="1"/>
        <v>0</v>
      </c>
      <c r="AW11" s="6" t="s">
        <v>3398</v>
      </c>
      <c r="AX11" s="2" t="s">
        <v>3424</v>
      </c>
      <c r="AY11" s="2" t="s">
        <v>3426</v>
      </c>
    </row>
    <row r="12" spans="1:51" ht="15.75" customHeight="1" x14ac:dyDescent="0.25">
      <c r="A12" s="144" t="s">
        <v>48</v>
      </c>
      <c r="B12" s="3" t="s">
        <v>1</v>
      </c>
      <c r="C12" s="3" t="s">
        <v>49</v>
      </c>
      <c r="D12" s="3" t="s">
        <v>341</v>
      </c>
      <c r="E12" s="3" t="str">
        <f t="shared" si="0"/>
        <v>Via degli orefici 6/h Bologna</v>
      </c>
      <c r="F12" s="40" t="s">
        <v>814</v>
      </c>
      <c r="G12" s="38"/>
      <c r="H12" s="38"/>
      <c r="I12" s="79" t="s">
        <v>524</v>
      </c>
      <c r="J12" s="79" t="s">
        <v>525</v>
      </c>
      <c r="K12" s="79"/>
      <c r="L12" s="51" t="s">
        <v>1203</v>
      </c>
      <c r="M12" s="145" t="s">
        <v>973</v>
      </c>
      <c r="N12" s="10">
        <v>2.5</v>
      </c>
      <c r="O12" s="3" t="s">
        <v>5</v>
      </c>
      <c r="P12" s="43"/>
      <c r="Q12" s="3" t="s">
        <v>50</v>
      </c>
      <c r="R12" s="3">
        <v>75</v>
      </c>
      <c r="S12" s="3" t="s">
        <v>5</v>
      </c>
      <c r="T12" s="3"/>
      <c r="U12" s="3"/>
      <c r="V12" s="3"/>
      <c r="W12" s="87"/>
      <c r="X12" s="3" t="s">
        <v>30</v>
      </c>
      <c r="Y12" s="3" t="s">
        <v>30</v>
      </c>
      <c r="Z12" s="3" t="s">
        <v>30</v>
      </c>
      <c r="AA12" s="3" t="s">
        <v>30</v>
      </c>
      <c r="AB12" s="3" t="s">
        <v>30</v>
      </c>
      <c r="AC12" s="3" t="s">
        <v>30</v>
      </c>
      <c r="AD12" s="3" t="s">
        <v>30</v>
      </c>
      <c r="AE12" s="3" t="s">
        <v>1003</v>
      </c>
      <c r="AF12" s="48" t="s">
        <v>1293</v>
      </c>
      <c r="AG12" s="48" t="s">
        <v>1215</v>
      </c>
      <c r="AH12" s="48" t="s">
        <v>1461</v>
      </c>
      <c r="AI12" s="48" t="s">
        <v>1462</v>
      </c>
      <c r="AJ12" s="48" t="s">
        <v>1463</v>
      </c>
      <c r="AR12" s="45" t="s">
        <v>1187</v>
      </c>
      <c r="AS12" s="6" t="s">
        <v>348</v>
      </c>
      <c r="AT12" s="70" t="str" cm="1">
        <f t="array" ref="AT12">_xlfn.IFS(N12&lt;=2.5,"Assente o entro 2.5 cm",AND(L12="Con gradino/i",N12&gt;2.5,N12&lt;=5),"fra 2.5 e 5 cm",AND(L12="Con gradino/i",N12&gt;5,N12&lt;=10),"fra 5 e 10 cm",AND(L12="Con gradino/i",N12&gt;10,N12&lt;=15),"tra 10 e 15 cm",AND(L12="Con gradino/i",N12&gt;15),"oltre 15 cm",TRUE,"")</f>
        <v>Assente o entro 2.5 cm</v>
      </c>
      <c r="AU12" s="2" t="s">
        <v>2959</v>
      </c>
      <c r="AV12" s="2">
        <f t="shared" si="1"/>
        <v>20.833333333333336</v>
      </c>
      <c r="AW12" s="6" t="s">
        <v>3399</v>
      </c>
      <c r="AX12" s="2" t="s">
        <v>3424</v>
      </c>
      <c r="AY12" s="2" t="s">
        <v>3426</v>
      </c>
    </row>
    <row r="13" spans="1:51" ht="15.75" customHeight="1" x14ac:dyDescent="0.25">
      <c r="A13" s="144" t="s">
        <v>51</v>
      </c>
      <c r="B13" s="3" t="s">
        <v>52</v>
      </c>
      <c r="C13" s="3" t="s">
        <v>53</v>
      </c>
      <c r="D13" s="3" t="s">
        <v>341</v>
      </c>
      <c r="E13" s="3" t="str">
        <f t="shared" si="0"/>
        <v>Via degli orefici 6/a Bologna</v>
      </c>
      <c r="F13" s="40" t="s">
        <v>815</v>
      </c>
      <c r="G13" s="38"/>
      <c r="H13" s="38"/>
      <c r="I13" s="79" t="s">
        <v>526</v>
      </c>
      <c r="J13" s="79" t="s">
        <v>527</v>
      </c>
      <c r="K13" s="79"/>
      <c r="L13" s="51" t="s">
        <v>1203</v>
      </c>
      <c r="M13" s="145" t="s">
        <v>973</v>
      </c>
      <c r="O13" s="3" t="s">
        <v>5</v>
      </c>
      <c r="P13" s="43"/>
      <c r="Q13" s="3" t="s">
        <v>54</v>
      </c>
      <c r="R13" s="3" t="s">
        <v>55</v>
      </c>
      <c r="S13" s="3" t="s">
        <v>5</v>
      </c>
      <c r="T13" s="3"/>
      <c r="U13" s="3"/>
      <c r="V13" s="3"/>
      <c r="W13" s="87"/>
      <c r="X13" s="3" t="s">
        <v>30</v>
      </c>
      <c r="Y13" s="3" t="s">
        <v>30</v>
      </c>
      <c r="Z13" s="3" t="s">
        <v>30</v>
      </c>
      <c r="AA13" s="3" t="s">
        <v>30</v>
      </c>
      <c r="AB13" s="3" t="s">
        <v>30</v>
      </c>
      <c r="AC13" s="3" t="s">
        <v>30</v>
      </c>
      <c r="AD13" s="3" t="s">
        <v>30</v>
      </c>
      <c r="AE13" s="3" t="s">
        <v>1004</v>
      </c>
      <c r="AF13" s="48" t="s">
        <v>1294</v>
      </c>
      <c r="AG13" s="48" t="s">
        <v>1216</v>
      </c>
      <c r="AH13" s="48"/>
      <c r="AI13" s="48"/>
      <c r="AJ13" s="48"/>
      <c r="AR13" s="45" t="s">
        <v>1187</v>
      </c>
      <c r="AS13" s="6" t="s">
        <v>348</v>
      </c>
      <c r="AT13" s="70" t="str" cm="1">
        <f t="array" ref="AT13">_xlfn.IFS(N13&lt;=2.5,"Assente o entro 2.5 cm",AND(L13="Con gradino/i",N13&gt;2.5,N13&lt;=5),"fra 2.5 e 5 cm",AND(L13="Con gradino/i",N13&gt;5,N13&lt;=10),"fra 5 e 10 cm",AND(L13="Con gradino/i",N13&gt;10,N13&lt;=15),"tra 10 e 15 cm",AND(L13="Con gradino/i",N13&gt;15),"oltre 15 cm",TRUE,"")</f>
        <v>Assente o entro 2.5 cm</v>
      </c>
      <c r="AU13" s="2" t="s">
        <v>2959</v>
      </c>
      <c r="AV13" s="2">
        <f t="shared" si="1"/>
        <v>0</v>
      </c>
      <c r="AW13" s="6" t="s">
        <v>3399</v>
      </c>
      <c r="AX13" s="2" t="s">
        <v>3424</v>
      </c>
      <c r="AY13" s="2" t="s">
        <v>3426</v>
      </c>
    </row>
    <row r="14" spans="1:51" ht="15.75" customHeight="1" x14ac:dyDescent="0.25">
      <c r="A14" s="144" t="s">
        <v>56</v>
      </c>
      <c r="B14" s="3" t="s">
        <v>1</v>
      </c>
      <c r="C14" s="3" t="s">
        <v>57</v>
      </c>
      <c r="D14" s="3" t="s">
        <v>341</v>
      </c>
      <c r="E14" s="3" t="str">
        <f t="shared" si="0"/>
        <v>Via degli orefici 4/c Bologna</v>
      </c>
      <c r="F14" s="40" t="s">
        <v>816</v>
      </c>
      <c r="G14" s="38"/>
      <c r="H14" s="38"/>
      <c r="I14" s="79" t="s">
        <v>528</v>
      </c>
      <c r="J14" s="79" t="s">
        <v>529</v>
      </c>
      <c r="K14" s="79"/>
      <c r="L14" s="51" t="s">
        <v>1203</v>
      </c>
      <c r="M14" s="145" t="s">
        <v>973</v>
      </c>
      <c r="O14" s="3" t="s">
        <v>29</v>
      </c>
      <c r="P14" s="43"/>
      <c r="Q14" s="3" t="s">
        <v>58</v>
      </c>
      <c r="S14" s="3" t="s">
        <v>5</v>
      </c>
      <c r="T14" s="3"/>
      <c r="U14" s="3"/>
      <c r="V14" s="3"/>
      <c r="W14" s="87"/>
      <c r="X14" s="3" t="s">
        <v>30</v>
      </c>
      <c r="Y14" s="3" t="s">
        <v>30</v>
      </c>
      <c r="Z14" s="3" t="s">
        <v>30</v>
      </c>
      <c r="AA14" s="3" t="s">
        <v>30</v>
      </c>
      <c r="AB14" s="3" t="s">
        <v>30</v>
      </c>
      <c r="AC14" s="3" t="s">
        <v>30</v>
      </c>
      <c r="AD14" s="3" t="s">
        <v>30</v>
      </c>
      <c r="AE14" s="3" t="s">
        <v>1005</v>
      </c>
      <c r="AF14" s="48" t="s">
        <v>1295</v>
      </c>
      <c r="AG14" s="48" t="s">
        <v>1217</v>
      </c>
      <c r="AH14" s="48"/>
      <c r="AI14" s="48"/>
      <c r="AJ14" s="48"/>
      <c r="AR14" s="45" t="s">
        <v>1187</v>
      </c>
      <c r="AS14" s="6" t="s">
        <v>348</v>
      </c>
      <c r="AT14" s="70" t="str" cm="1">
        <f t="array" ref="AT14">_xlfn.IFS(N14&lt;=2.5,"Assente o entro 2.5 cm",AND(L14="Con gradino/i",N14&gt;2.5,N14&lt;=5),"fra 2.5 e 5 cm",AND(L14="Con gradino/i",N14&gt;5,N14&lt;=10),"fra 5 e 10 cm",AND(L14="Con gradino/i",N14&gt;10,N14&lt;=15),"tra 10 e 15 cm",AND(L14="Con gradino/i",N14&gt;15),"oltre 15 cm",TRUE,"")</f>
        <v>Assente o entro 2.5 cm</v>
      </c>
      <c r="AU14" s="2" t="s">
        <v>2959</v>
      </c>
      <c r="AV14" s="2">
        <f t="shared" si="1"/>
        <v>0</v>
      </c>
      <c r="AW14" s="6" t="s">
        <v>3399</v>
      </c>
      <c r="AX14" s="2" t="s">
        <v>3424</v>
      </c>
      <c r="AY14" s="2" t="s">
        <v>3426</v>
      </c>
    </row>
    <row r="15" spans="1:51" ht="15.75" customHeight="1" x14ac:dyDescent="0.25">
      <c r="A15" s="144" t="s">
        <v>59</v>
      </c>
      <c r="B15" s="3" t="s">
        <v>1</v>
      </c>
      <c r="C15" s="3" t="s">
        <v>57</v>
      </c>
      <c r="D15" s="3" t="s">
        <v>341</v>
      </c>
      <c r="E15" s="3" t="str">
        <f t="shared" si="0"/>
        <v>Via degli orefici 4/c Bologna</v>
      </c>
      <c r="F15" s="40" t="s">
        <v>816</v>
      </c>
      <c r="G15" s="38"/>
      <c r="H15" s="38"/>
      <c r="I15" s="79" t="s">
        <v>528</v>
      </c>
      <c r="J15" s="79" t="s">
        <v>529</v>
      </c>
      <c r="K15" s="79"/>
      <c r="L15" s="51" t="s">
        <v>1205</v>
      </c>
      <c r="M15" s="145" t="s">
        <v>1491</v>
      </c>
      <c r="N15" s="8">
        <v>7</v>
      </c>
      <c r="O15" s="3" t="s">
        <v>5</v>
      </c>
      <c r="P15" s="43"/>
      <c r="Q15" s="3" t="s">
        <v>54</v>
      </c>
      <c r="R15" s="3" t="s">
        <v>60</v>
      </c>
      <c r="S15" s="3" t="s">
        <v>5</v>
      </c>
      <c r="T15" s="3"/>
      <c r="U15" s="3"/>
      <c r="V15" s="3"/>
      <c r="W15"/>
      <c r="X15" s="3" t="s">
        <v>30</v>
      </c>
      <c r="Y15" s="3" t="s">
        <v>30</v>
      </c>
      <c r="Z15" s="3" t="s">
        <v>30</v>
      </c>
      <c r="AA15" s="3" t="s">
        <v>30</v>
      </c>
      <c r="AB15" s="3" t="s">
        <v>30</v>
      </c>
      <c r="AC15" s="3" t="s">
        <v>30</v>
      </c>
      <c r="AD15" s="3" t="s">
        <v>30</v>
      </c>
      <c r="AE15" s="3" t="s">
        <v>1006</v>
      </c>
      <c r="AF15" s="48" t="s">
        <v>1296</v>
      </c>
      <c r="AG15" s="48" t="s">
        <v>1218</v>
      </c>
      <c r="AH15" s="48"/>
      <c r="AI15" s="48"/>
      <c r="AJ15" s="48"/>
      <c r="AR15" s="45" t="s">
        <v>1187</v>
      </c>
      <c r="AS15" s="6" t="s">
        <v>348</v>
      </c>
      <c r="AT15" s="70" t="str" cm="1">
        <f t="array" ref="AT15">_xlfn.IFS(N15&lt;=2.5,"Assente o entro 2.5 cm",AND(L15="Con gradino/i",N15&gt;2.5,N15&lt;=5),"fra 2.5 e 5 cm",AND(L15="Con gradino/i",N15&gt;5,N15&lt;=10),"fra 5 e 10 cm",AND(L15="Con gradino/i",N15&gt;10,N15&lt;=15),"tra 10 e 15 cm",AND(L15="Con gradino/i",N15&gt;15),"oltre 15 cm",TRUE,"")</f>
        <v>fra 5 e 10 cm</v>
      </c>
      <c r="AU15" s="2" t="s">
        <v>2960</v>
      </c>
      <c r="AV15" s="2">
        <f t="shared" si="1"/>
        <v>58.333333333333336</v>
      </c>
      <c r="AW15" s="6" t="s">
        <v>3399</v>
      </c>
      <c r="AX15" s="2" t="s">
        <v>3424</v>
      </c>
      <c r="AY15" s="2" t="s">
        <v>3426</v>
      </c>
    </row>
    <row r="16" spans="1:51" ht="15.75" customHeight="1" x14ac:dyDescent="0.25">
      <c r="A16" s="144" t="s">
        <v>61</v>
      </c>
      <c r="B16" s="3" t="s">
        <v>62</v>
      </c>
      <c r="C16" s="3" t="s">
        <v>63</v>
      </c>
      <c r="D16" s="3" t="s">
        <v>341</v>
      </c>
      <c r="E16" s="3" t="str">
        <f t="shared" si="0"/>
        <v>Via degli orefici 1/a Bologna</v>
      </c>
      <c r="F16" s="40" t="s">
        <v>817</v>
      </c>
      <c r="G16" s="38"/>
      <c r="H16" s="38"/>
      <c r="I16" s="79" t="s">
        <v>530</v>
      </c>
      <c r="J16" s="79" t="s">
        <v>531</v>
      </c>
      <c r="K16" s="79"/>
      <c r="L16" s="51" t="s">
        <v>1205</v>
      </c>
      <c r="M16" s="145" t="s">
        <v>1491</v>
      </c>
      <c r="N16" s="8">
        <v>5</v>
      </c>
      <c r="O16" s="3" t="s">
        <v>5</v>
      </c>
      <c r="P16" s="43"/>
      <c r="Q16" s="3" t="s">
        <v>3</v>
      </c>
      <c r="R16" s="3" t="s">
        <v>64</v>
      </c>
      <c r="S16" s="3" t="s">
        <v>5</v>
      </c>
      <c r="T16" s="3"/>
      <c r="U16" s="3"/>
      <c r="V16" s="3"/>
      <c r="W16"/>
      <c r="X16" s="3" t="s">
        <v>30</v>
      </c>
      <c r="Y16" s="3" t="s">
        <v>30</v>
      </c>
      <c r="Z16" s="3" t="s">
        <v>30</v>
      </c>
      <c r="AA16" s="3" t="s">
        <v>30</v>
      </c>
      <c r="AB16" s="3" t="s">
        <v>30</v>
      </c>
      <c r="AC16" s="3" t="s">
        <v>30</v>
      </c>
      <c r="AD16" s="3" t="s">
        <v>30</v>
      </c>
      <c r="AE16" s="3" t="s">
        <v>1007</v>
      </c>
      <c r="AF16" s="48" t="s">
        <v>1297</v>
      </c>
      <c r="AG16" s="48" t="s">
        <v>1219</v>
      </c>
      <c r="AH16" s="48" t="s">
        <v>1464</v>
      </c>
      <c r="AI16" s="48" t="s">
        <v>1465</v>
      </c>
      <c r="AJ16" s="48"/>
      <c r="AR16" s="45" t="s">
        <v>1187</v>
      </c>
      <c r="AS16" s="6" t="s">
        <v>348</v>
      </c>
      <c r="AT16" s="70" t="str" cm="1">
        <f t="array" ref="AT16">_xlfn.IFS(N16&lt;=2.5,"Assente o entro 2.5 cm",AND(L16="Con gradino/i",N16&gt;2.5,N16&lt;=5),"fra 2.5 e 5 cm",AND(L16="Con gradino/i",N16&gt;5,N16&lt;=10),"fra 5 e 10 cm",AND(L16="Con gradino/i",N16&gt;10,N16&lt;=15),"tra 10 e 15 cm",AND(L16="Con gradino/i",N16&gt;15),"oltre 15 cm",TRUE,"")</f>
        <v>fra 2.5 e 5 cm</v>
      </c>
      <c r="AU16" s="2" t="s">
        <v>2957</v>
      </c>
      <c r="AV16" s="2">
        <f t="shared" si="1"/>
        <v>41.666666666666671</v>
      </c>
      <c r="AW16" s="6" t="s">
        <v>3399</v>
      </c>
      <c r="AX16" s="2" t="s">
        <v>3424</v>
      </c>
      <c r="AY16" s="2" t="s">
        <v>3426</v>
      </c>
    </row>
    <row r="17" spans="1:51" ht="15.75" customHeight="1" x14ac:dyDescent="0.25">
      <c r="A17" s="144" t="s">
        <v>65</v>
      </c>
      <c r="B17" s="3" t="s">
        <v>66</v>
      </c>
      <c r="C17" s="3" t="s">
        <v>67</v>
      </c>
      <c r="D17" s="3" t="s">
        <v>341</v>
      </c>
      <c r="E17" s="3" t="str">
        <f t="shared" si="0"/>
        <v>Via degli orefici  Bologna</v>
      </c>
      <c r="F17" s="40" t="s">
        <v>818</v>
      </c>
      <c r="G17" s="38"/>
      <c r="H17" s="38"/>
      <c r="I17" s="79" t="s">
        <v>532</v>
      </c>
      <c r="J17" s="79" t="s">
        <v>533</v>
      </c>
      <c r="K17" s="79"/>
      <c r="L17" s="51" t="s">
        <v>1205</v>
      </c>
      <c r="M17" s="145" t="s">
        <v>1491</v>
      </c>
      <c r="N17" s="8">
        <v>8.5</v>
      </c>
      <c r="O17" s="3" t="s">
        <v>5</v>
      </c>
      <c r="P17" s="43"/>
      <c r="Q17" s="3" t="s">
        <v>3</v>
      </c>
      <c r="R17" s="3" t="s">
        <v>68</v>
      </c>
      <c r="S17" s="3" t="s">
        <v>5</v>
      </c>
      <c r="T17" s="3"/>
      <c r="U17" s="3"/>
      <c r="V17" s="3"/>
      <c r="W17"/>
      <c r="X17" s="3" t="s">
        <v>30</v>
      </c>
      <c r="Y17" s="3" t="s">
        <v>30</v>
      </c>
      <c r="Z17" s="3" t="s">
        <v>30</v>
      </c>
      <c r="AA17" s="3" t="s">
        <v>30</v>
      </c>
      <c r="AB17" s="3" t="s">
        <v>30</v>
      </c>
      <c r="AC17" s="3" t="s">
        <v>30</v>
      </c>
      <c r="AD17" s="3" t="s">
        <v>30</v>
      </c>
      <c r="AR17" s="45" t="s">
        <v>1187</v>
      </c>
      <c r="AS17" s="6" t="s">
        <v>348</v>
      </c>
      <c r="AT17" s="70" t="str" cm="1">
        <f t="array" ref="AT17">_xlfn.IFS(N17&lt;=2.5,"Assente o entro 2.5 cm",AND(L17="Con gradino/i",N17&gt;2.5,N17&lt;=5),"fra 2.5 e 5 cm",AND(L17="Con gradino/i",N17&gt;5,N17&lt;=10),"fra 5 e 10 cm",AND(L17="Con gradino/i",N17&gt;10,N17&lt;=15),"tra 10 e 15 cm",AND(L17="Con gradino/i",N17&gt;15),"oltre 15 cm",TRUE,"")</f>
        <v>fra 5 e 10 cm</v>
      </c>
      <c r="AU17" s="2" t="s">
        <v>2960</v>
      </c>
      <c r="AV17" s="2">
        <f t="shared" si="1"/>
        <v>70.833333333333343</v>
      </c>
      <c r="AW17" s="6" t="s">
        <v>3399</v>
      </c>
      <c r="AX17" s="2" t="s">
        <v>3424</v>
      </c>
      <c r="AY17" s="2" t="s">
        <v>3426</v>
      </c>
    </row>
    <row r="18" spans="1:51" ht="15.75" customHeight="1" x14ac:dyDescent="0.25">
      <c r="A18" s="144" t="s">
        <v>69</v>
      </c>
      <c r="B18" s="3" t="s">
        <v>1</v>
      </c>
      <c r="C18" s="3" t="s">
        <v>70</v>
      </c>
      <c r="D18" s="3" t="s">
        <v>341</v>
      </c>
      <c r="E18" s="3" t="str">
        <f t="shared" si="0"/>
        <v>Via degli orefici 5/c Bologna</v>
      </c>
      <c r="F18" s="40" t="s">
        <v>819</v>
      </c>
      <c r="G18" s="38"/>
      <c r="H18" s="38"/>
      <c r="I18" s="79" t="s">
        <v>534</v>
      </c>
      <c r="J18" s="79" t="s">
        <v>535</v>
      </c>
      <c r="K18" s="79"/>
      <c r="L18" s="51" t="s">
        <v>1205</v>
      </c>
      <c r="M18" s="145" t="s">
        <v>1491</v>
      </c>
      <c r="N18" s="8">
        <v>13</v>
      </c>
      <c r="O18" s="3" t="s">
        <v>5</v>
      </c>
      <c r="P18" s="43"/>
      <c r="Q18" s="3" t="s">
        <v>3</v>
      </c>
      <c r="S18" s="3" t="s">
        <v>5</v>
      </c>
      <c r="T18" s="3"/>
      <c r="U18" s="3"/>
      <c r="V18" s="3"/>
      <c r="W18" s="87"/>
      <c r="X18" s="3" t="s">
        <v>30</v>
      </c>
      <c r="Y18" s="3" t="s">
        <v>30</v>
      </c>
      <c r="Z18" s="3" t="s">
        <v>30</v>
      </c>
      <c r="AA18" s="3" t="s">
        <v>30</v>
      </c>
      <c r="AB18" s="3" t="s">
        <v>30</v>
      </c>
      <c r="AC18" s="3" t="s">
        <v>30</v>
      </c>
      <c r="AD18" s="3" t="s">
        <v>30</v>
      </c>
      <c r="AE18" s="3" t="s">
        <v>1008</v>
      </c>
      <c r="AF18" s="48" t="s">
        <v>1298</v>
      </c>
      <c r="AG18" s="48" t="s">
        <v>1220</v>
      </c>
      <c r="AH18" s="48"/>
      <c r="AI18" s="48"/>
      <c r="AJ18" s="48"/>
      <c r="AR18" s="45" t="s">
        <v>1187</v>
      </c>
      <c r="AS18" s="6" t="s">
        <v>348</v>
      </c>
      <c r="AT18" s="70" t="str" cm="1">
        <f t="array" ref="AT18">_xlfn.IFS(N18&lt;=2.5,"Assente o entro 2.5 cm",AND(L18="Con gradino/i",N18&gt;2.5,N18&lt;=5),"fra 2.5 e 5 cm",AND(L18="Con gradino/i",N18&gt;5,N18&lt;=10),"fra 5 e 10 cm",AND(L18="Con gradino/i",N18&gt;10,N18&lt;=15),"tra 10 e 15 cm",AND(L18="Con gradino/i",N18&gt;15),"oltre 15 cm",TRUE,"")</f>
        <v>tra 10 e 15 cm</v>
      </c>
      <c r="AU18" s="2" t="s">
        <v>2961</v>
      </c>
      <c r="AV18" s="2">
        <f t="shared" si="1"/>
        <v>108.33333333333334</v>
      </c>
      <c r="AW18" s="6" t="s">
        <v>3399</v>
      </c>
      <c r="AX18" s="2" t="s">
        <v>3424</v>
      </c>
      <c r="AY18" s="2" t="s">
        <v>3426</v>
      </c>
    </row>
    <row r="19" spans="1:51" ht="15.75" customHeight="1" x14ac:dyDescent="0.25">
      <c r="A19" s="144" t="s">
        <v>71</v>
      </c>
      <c r="B19" s="3" t="s">
        <v>72</v>
      </c>
      <c r="C19" s="3" t="s">
        <v>73</v>
      </c>
      <c r="D19" s="3" t="s">
        <v>341</v>
      </c>
      <c r="E19" s="3" t="str">
        <f t="shared" si="0"/>
        <v>Via degli orefici 5/f Bologna</v>
      </c>
      <c r="F19" s="40" t="s">
        <v>820</v>
      </c>
      <c r="G19" s="38"/>
      <c r="H19" s="38"/>
      <c r="I19" s="79" t="s">
        <v>536</v>
      </c>
      <c r="J19" s="79" t="s">
        <v>537</v>
      </c>
      <c r="K19" s="79"/>
      <c r="L19" s="51" t="s">
        <v>1205</v>
      </c>
      <c r="M19" s="145" t="s">
        <v>1491</v>
      </c>
      <c r="N19" s="8">
        <v>7</v>
      </c>
      <c r="O19" s="3" t="s">
        <v>5</v>
      </c>
      <c r="P19" s="43"/>
      <c r="Q19" s="3" t="s">
        <v>3</v>
      </c>
      <c r="R19" s="3" t="s">
        <v>74</v>
      </c>
      <c r="S19" s="3" t="s">
        <v>5</v>
      </c>
      <c r="T19" s="3"/>
      <c r="U19" s="3"/>
      <c r="V19" s="3"/>
      <c r="W19"/>
      <c r="X19" s="3" t="s">
        <v>30</v>
      </c>
      <c r="Y19" s="3" t="s">
        <v>30</v>
      </c>
      <c r="Z19" s="3" t="s">
        <v>30</v>
      </c>
      <c r="AA19" s="3" t="s">
        <v>30</v>
      </c>
      <c r="AB19" s="3" t="s">
        <v>30</v>
      </c>
      <c r="AC19" s="3" t="s">
        <v>30</v>
      </c>
      <c r="AD19" s="3" t="s">
        <v>30</v>
      </c>
      <c r="AE19" s="3" t="s">
        <v>1009</v>
      </c>
      <c r="AF19" s="48" t="s">
        <v>1299</v>
      </c>
      <c r="AG19" s="48" t="s">
        <v>1221</v>
      </c>
      <c r="AH19" s="48" t="s">
        <v>1466</v>
      </c>
      <c r="AI19" s="48"/>
      <c r="AJ19" s="48"/>
      <c r="AR19" s="45" t="s">
        <v>1187</v>
      </c>
      <c r="AS19" s="6" t="s">
        <v>348</v>
      </c>
      <c r="AT19" s="70" t="str" cm="1">
        <f t="array" ref="AT19">_xlfn.IFS(N19&lt;=2.5,"Assente o entro 2.5 cm",AND(L19="Con gradino/i",N19&gt;2.5,N19&lt;=5),"fra 2.5 e 5 cm",AND(L19="Con gradino/i",N19&gt;5,N19&lt;=10),"fra 5 e 10 cm",AND(L19="Con gradino/i",N19&gt;10,N19&lt;=15),"tra 10 e 15 cm",AND(L19="Con gradino/i",N19&gt;15),"oltre 15 cm",TRUE,"")</f>
        <v>fra 5 e 10 cm</v>
      </c>
      <c r="AU19" s="2" t="s">
        <v>2960</v>
      </c>
      <c r="AV19" s="2">
        <f t="shared" si="1"/>
        <v>58.333333333333336</v>
      </c>
      <c r="AW19" s="6" t="s">
        <v>3399</v>
      </c>
      <c r="AX19" s="2" t="s">
        <v>3424</v>
      </c>
      <c r="AY19" s="2" t="s">
        <v>3426</v>
      </c>
    </row>
    <row r="20" spans="1:51" ht="15.75" customHeight="1" x14ac:dyDescent="0.25">
      <c r="A20" s="144" t="s">
        <v>75</v>
      </c>
      <c r="B20" s="3" t="s">
        <v>1</v>
      </c>
      <c r="C20" s="3" t="s">
        <v>67</v>
      </c>
      <c r="D20" s="3" t="s">
        <v>341</v>
      </c>
      <c r="E20" s="3" t="str">
        <f t="shared" si="0"/>
        <v>Via degli orefici  Bologna</v>
      </c>
      <c r="F20" s="40" t="s">
        <v>818</v>
      </c>
      <c r="G20" s="38"/>
      <c r="H20" s="38"/>
      <c r="I20" s="79" t="s">
        <v>532</v>
      </c>
      <c r="J20" s="79" t="s">
        <v>533</v>
      </c>
      <c r="K20" s="79"/>
      <c r="L20" s="51" t="s">
        <v>1205</v>
      </c>
      <c r="M20" s="145" t="s">
        <v>1491</v>
      </c>
      <c r="N20" s="8">
        <v>8</v>
      </c>
      <c r="O20" s="3" t="s">
        <v>5</v>
      </c>
      <c r="P20" s="43"/>
      <c r="Q20" s="3" t="s">
        <v>3</v>
      </c>
      <c r="S20" s="3" t="s">
        <v>5</v>
      </c>
      <c r="T20" s="3"/>
      <c r="U20" s="3"/>
      <c r="V20" s="3"/>
      <c r="W20"/>
      <c r="X20" s="3" t="s">
        <v>30</v>
      </c>
      <c r="Y20" s="3" t="s">
        <v>30</v>
      </c>
      <c r="Z20" s="3" t="s">
        <v>30</v>
      </c>
      <c r="AA20" s="3" t="s">
        <v>30</v>
      </c>
      <c r="AB20" s="3" t="s">
        <v>30</v>
      </c>
      <c r="AC20" s="3" t="s">
        <v>30</v>
      </c>
      <c r="AD20" s="3" t="s">
        <v>30</v>
      </c>
      <c r="AE20" s="3" t="s">
        <v>1010</v>
      </c>
      <c r="AF20" s="48" t="s">
        <v>1300</v>
      </c>
      <c r="AG20" s="48" t="s">
        <v>1222</v>
      </c>
      <c r="AH20" s="48"/>
      <c r="AI20" s="48"/>
      <c r="AJ20" s="48"/>
      <c r="AR20" s="45" t="s">
        <v>1187</v>
      </c>
      <c r="AS20" s="6" t="s">
        <v>348</v>
      </c>
      <c r="AT20" s="70" t="str" cm="1">
        <f t="array" ref="AT20">_xlfn.IFS(N20&lt;=2.5,"Assente o entro 2.5 cm",AND(L20="Con gradino/i",N20&gt;2.5,N20&lt;=5),"fra 2.5 e 5 cm",AND(L20="Con gradino/i",N20&gt;5,N20&lt;=10),"fra 5 e 10 cm",AND(L20="Con gradino/i",N20&gt;10,N20&lt;=15),"tra 10 e 15 cm",AND(L20="Con gradino/i",N20&gt;15),"oltre 15 cm",TRUE,"")</f>
        <v>fra 5 e 10 cm</v>
      </c>
      <c r="AU20" s="2" t="s">
        <v>2960</v>
      </c>
      <c r="AV20" s="2">
        <f t="shared" si="1"/>
        <v>66.666666666666671</v>
      </c>
      <c r="AW20" s="6" t="s">
        <v>3399</v>
      </c>
      <c r="AX20" s="2" t="s">
        <v>3424</v>
      </c>
      <c r="AY20" s="2" t="s">
        <v>3426</v>
      </c>
    </row>
    <row r="21" spans="1:51" ht="15.75" customHeight="1" x14ac:dyDescent="0.25">
      <c r="A21" s="144" t="s">
        <v>76</v>
      </c>
      <c r="B21" s="3" t="s">
        <v>1</v>
      </c>
      <c r="C21" s="3" t="s">
        <v>77</v>
      </c>
      <c r="D21" s="3" t="s">
        <v>341</v>
      </c>
      <c r="E21" s="3" t="str">
        <f t="shared" si="0"/>
        <v>Via degli orefici 7/a Bologna</v>
      </c>
      <c r="F21" s="40" t="s">
        <v>821</v>
      </c>
      <c r="G21" s="38"/>
      <c r="H21" s="38"/>
      <c r="I21" s="79" t="s">
        <v>538</v>
      </c>
      <c r="J21" s="79" t="s">
        <v>539</v>
      </c>
      <c r="K21" s="79"/>
      <c r="L21" s="51" t="s">
        <v>1205</v>
      </c>
      <c r="M21" s="145" t="s">
        <v>1491</v>
      </c>
      <c r="N21" s="8">
        <v>15</v>
      </c>
      <c r="O21" s="3" t="s">
        <v>5</v>
      </c>
      <c r="P21" s="43"/>
      <c r="Q21" s="3" t="s">
        <v>3</v>
      </c>
      <c r="R21" s="3" t="s">
        <v>78</v>
      </c>
      <c r="S21" s="3" t="s">
        <v>5</v>
      </c>
      <c r="T21" s="3"/>
      <c r="U21" s="3"/>
      <c r="V21" s="3"/>
      <c r="W21"/>
      <c r="X21" s="3" t="s">
        <v>30</v>
      </c>
      <c r="Y21" s="3" t="s">
        <v>30</v>
      </c>
      <c r="Z21" s="3" t="s">
        <v>30</v>
      </c>
      <c r="AA21" s="3" t="s">
        <v>30</v>
      </c>
      <c r="AB21" s="3" t="s">
        <v>30</v>
      </c>
      <c r="AC21" s="3" t="s">
        <v>30</v>
      </c>
      <c r="AD21" s="3" t="s">
        <v>30</v>
      </c>
      <c r="AE21" s="3" t="s">
        <v>1011</v>
      </c>
      <c r="AF21" s="48" t="s">
        <v>1301</v>
      </c>
      <c r="AG21" s="48" t="s">
        <v>1223</v>
      </c>
      <c r="AH21" s="48"/>
      <c r="AI21" s="48"/>
      <c r="AJ21" s="48"/>
      <c r="AR21" s="45" t="s">
        <v>1187</v>
      </c>
      <c r="AS21" s="6" t="s">
        <v>348</v>
      </c>
      <c r="AT21" s="70" t="str" cm="1">
        <f t="array" ref="AT21">_xlfn.IFS(N21&lt;=2.5,"Assente o entro 2.5 cm",AND(L21="Con gradino/i",N21&gt;2.5,N21&lt;=5),"fra 2.5 e 5 cm",AND(L21="Con gradino/i",N21&gt;5,N21&lt;=10),"fra 5 e 10 cm",AND(L21="Con gradino/i",N21&gt;10,N21&lt;=15),"tra 10 e 15 cm",AND(L21="Con gradino/i",N21&gt;15),"oltre 15 cm",TRUE,"")</f>
        <v>tra 10 e 15 cm</v>
      </c>
      <c r="AU21" s="2" t="s">
        <v>2961</v>
      </c>
      <c r="AV21" s="2">
        <f t="shared" si="1"/>
        <v>125</v>
      </c>
      <c r="AW21" s="6" t="s">
        <v>3399</v>
      </c>
      <c r="AX21" s="2" t="s">
        <v>3424</v>
      </c>
      <c r="AY21" s="2" t="s">
        <v>3426</v>
      </c>
    </row>
    <row r="22" spans="1:51" ht="15.75" customHeight="1" x14ac:dyDescent="0.25">
      <c r="A22" s="144" t="s">
        <v>79</v>
      </c>
      <c r="B22" s="3" t="s">
        <v>1</v>
      </c>
      <c r="C22" s="3" t="s">
        <v>80</v>
      </c>
      <c r="D22" s="3" t="s">
        <v>341</v>
      </c>
      <c r="E22" s="3" t="str">
        <f t="shared" si="0"/>
        <v>Via degli orefici 9/a Bologna</v>
      </c>
      <c r="F22" s="40" t="s">
        <v>822</v>
      </c>
      <c r="G22" s="38"/>
      <c r="H22" s="38"/>
      <c r="I22" s="79" t="s">
        <v>540</v>
      </c>
      <c r="J22" s="79" t="s">
        <v>541</v>
      </c>
      <c r="K22" s="79"/>
      <c r="L22" s="51" t="s">
        <v>3015</v>
      </c>
      <c r="M22" s="145" t="s">
        <v>480</v>
      </c>
      <c r="N22" s="8"/>
      <c r="O22" s="3" t="s">
        <v>33</v>
      </c>
      <c r="P22" s="43" t="s">
        <v>1168</v>
      </c>
      <c r="Q22" s="3" t="s">
        <v>3</v>
      </c>
      <c r="R22" s="3" t="s">
        <v>60</v>
      </c>
      <c r="S22" s="3" t="s">
        <v>25</v>
      </c>
      <c r="T22" s="3"/>
      <c r="U22" s="3"/>
      <c r="V22" s="3"/>
      <c r="W22"/>
      <c r="X22" s="3" t="s">
        <v>1199</v>
      </c>
      <c r="Y22" s="3" t="s">
        <v>2570</v>
      </c>
      <c r="Z22" s="3" t="s">
        <v>6</v>
      </c>
      <c r="AA22" s="3" t="s">
        <v>6</v>
      </c>
      <c r="AB22" s="3" t="s">
        <v>6</v>
      </c>
      <c r="AC22" s="3" t="s">
        <v>16</v>
      </c>
      <c r="AD22" s="3" t="s">
        <v>7</v>
      </c>
      <c r="AE22" s="3" t="s">
        <v>1012</v>
      </c>
      <c r="AF22" s="48" t="s">
        <v>1302</v>
      </c>
      <c r="AG22" s="48" t="s">
        <v>1224</v>
      </c>
      <c r="AH22" s="48" t="s">
        <v>1467</v>
      </c>
      <c r="AI22" s="48" t="s">
        <v>1468</v>
      </c>
      <c r="AJ22" s="48"/>
      <c r="AR22" s="45" t="s">
        <v>1187</v>
      </c>
      <c r="AS22" s="6" t="s">
        <v>348</v>
      </c>
      <c r="AT22" s="70" t="str" cm="1">
        <f t="array" ref="AT22">_xlfn.IFS(N22&lt;=2.5,"Assente o entro 2.5 cm",AND(L22="Con gradino/i",N22&gt;2.5,N22&lt;=5),"fra 2.5 e 5 cm",AND(L22="Con gradino/i",N22&gt;5,N22&lt;=10),"fra 5 e 10 cm",AND(L22="Con gradino/i",N22&gt;10,N22&lt;=15),"tra 10 e 15 cm",AND(L22="Con gradino/i",N22&gt;15),"oltre 15 cm",TRUE,"")</f>
        <v>Assente o entro 2.5 cm</v>
      </c>
      <c r="AU22" s="2" t="s">
        <v>2959</v>
      </c>
      <c r="AV22" s="2">
        <f t="shared" si="1"/>
        <v>0</v>
      </c>
      <c r="AW22" s="6" t="s">
        <v>3399</v>
      </c>
      <c r="AX22" s="2" t="s">
        <v>3424</v>
      </c>
      <c r="AY22" s="2" t="s">
        <v>3426</v>
      </c>
    </row>
    <row r="23" spans="1:51" ht="15.75" customHeight="1" x14ac:dyDescent="0.25">
      <c r="A23" s="144" t="s">
        <v>81</v>
      </c>
      <c r="B23" s="3" t="s">
        <v>1</v>
      </c>
      <c r="C23" s="3" t="s">
        <v>82</v>
      </c>
      <c r="D23" s="3" t="s">
        <v>341</v>
      </c>
      <c r="E23" s="3" t="str">
        <f t="shared" si="0"/>
        <v>Via degli orefici 15/a Bologna</v>
      </c>
      <c r="F23" s="40" t="s">
        <v>823</v>
      </c>
      <c r="G23" s="38"/>
      <c r="H23" s="38"/>
      <c r="I23" s="79" t="s">
        <v>542</v>
      </c>
      <c r="J23" s="79" t="s">
        <v>543</v>
      </c>
      <c r="K23" s="79"/>
      <c r="L23" s="51" t="s">
        <v>1205</v>
      </c>
      <c r="M23" s="145" t="s">
        <v>1491</v>
      </c>
      <c r="N23" s="8">
        <v>7</v>
      </c>
      <c r="O23" s="3" t="s">
        <v>5</v>
      </c>
      <c r="P23" s="43"/>
      <c r="Q23" s="3" t="s">
        <v>3</v>
      </c>
      <c r="R23" s="3" t="s">
        <v>83</v>
      </c>
      <c r="S23" s="3" t="s">
        <v>5</v>
      </c>
      <c r="T23" s="3"/>
      <c r="U23" s="3"/>
      <c r="V23" s="3"/>
      <c r="W23" s="87"/>
      <c r="X23" s="3" t="s">
        <v>30</v>
      </c>
      <c r="Y23" s="3" t="s">
        <v>30</v>
      </c>
      <c r="Z23" s="3" t="s">
        <v>30</v>
      </c>
      <c r="AA23" s="3" t="s">
        <v>30</v>
      </c>
      <c r="AB23" s="3" t="s">
        <v>30</v>
      </c>
      <c r="AC23" s="3" t="s">
        <v>30</v>
      </c>
      <c r="AD23" s="3" t="s">
        <v>30</v>
      </c>
      <c r="AE23" s="3" t="s">
        <v>1013</v>
      </c>
      <c r="AF23" s="48" t="s">
        <v>1303</v>
      </c>
      <c r="AG23" s="48" t="s">
        <v>1225</v>
      </c>
      <c r="AH23" s="48"/>
      <c r="AI23" s="48"/>
      <c r="AJ23" s="48"/>
      <c r="AR23" s="45" t="s">
        <v>1187</v>
      </c>
      <c r="AS23" s="6" t="s">
        <v>348</v>
      </c>
      <c r="AT23" s="70" t="str" cm="1">
        <f t="array" ref="AT23">_xlfn.IFS(N23&lt;=2.5,"Assente o entro 2.5 cm",AND(L23="Con gradino/i",N23&gt;2.5,N23&lt;=5),"fra 2.5 e 5 cm",AND(L23="Con gradino/i",N23&gt;5,N23&lt;=10),"fra 5 e 10 cm",AND(L23="Con gradino/i",N23&gt;10,N23&lt;=15),"tra 10 e 15 cm",AND(L23="Con gradino/i",N23&gt;15),"oltre 15 cm",TRUE,"")</f>
        <v>fra 5 e 10 cm</v>
      </c>
      <c r="AU23" s="2" t="s">
        <v>2960</v>
      </c>
      <c r="AV23" s="2">
        <f t="shared" si="1"/>
        <v>58.333333333333336</v>
      </c>
      <c r="AW23" s="6" t="s">
        <v>3399</v>
      </c>
      <c r="AX23" s="2" t="s">
        <v>3424</v>
      </c>
      <c r="AY23" s="2" t="s">
        <v>3426</v>
      </c>
    </row>
    <row r="24" spans="1:51" ht="15.75" customHeight="1" x14ac:dyDescent="0.25">
      <c r="A24" s="144" t="s">
        <v>84</v>
      </c>
      <c r="B24" s="3" t="s">
        <v>85</v>
      </c>
      <c r="C24" s="3" t="s">
        <v>86</v>
      </c>
      <c r="D24" s="3" t="s">
        <v>341</v>
      </c>
      <c r="E24" s="3" t="str">
        <f t="shared" si="0"/>
        <v>Via degli orefici 17/b Bologna</v>
      </c>
      <c r="F24" s="40" t="s">
        <v>824</v>
      </c>
      <c r="G24" s="38"/>
      <c r="H24" s="38"/>
      <c r="I24" s="79" t="s">
        <v>544</v>
      </c>
      <c r="J24" s="79" t="s">
        <v>545</v>
      </c>
      <c r="K24" s="79"/>
      <c r="L24" s="51" t="s">
        <v>1205</v>
      </c>
      <c r="M24" s="145" t="s">
        <v>1491</v>
      </c>
      <c r="N24" s="8">
        <v>8</v>
      </c>
      <c r="O24" s="3" t="s">
        <v>5</v>
      </c>
      <c r="P24" s="43"/>
      <c r="R24" s="3" t="s">
        <v>87</v>
      </c>
      <c r="S24" s="3" t="s">
        <v>5</v>
      </c>
      <c r="T24" s="3"/>
      <c r="U24" s="3"/>
      <c r="V24" s="3"/>
      <c r="W24"/>
      <c r="X24" s="3" t="s">
        <v>30</v>
      </c>
      <c r="Y24" s="3" t="s">
        <v>30</v>
      </c>
      <c r="Z24" s="3" t="s">
        <v>30</v>
      </c>
      <c r="AA24" s="3" t="s">
        <v>30</v>
      </c>
      <c r="AB24" s="3" t="s">
        <v>30</v>
      </c>
      <c r="AC24" s="3" t="s">
        <v>30</v>
      </c>
      <c r="AD24" s="3" t="s">
        <v>30</v>
      </c>
      <c r="AE24" s="3" t="s">
        <v>1014</v>
      </c>
      <c r="AF24" s="48" t="s">
        <v>1304</v>
      </c>
      <c r="AG24" s="48" t="s">
        <v>1226</v>
      </c>
      <c r="AH24" s="48" t="s">
        <v>1469</v>
      </c>
      <c r="AI24" s="48"/>
      <c r="AJ24" s="48"/>
      <c r="AR24" s="45" t="s">
        <v>1187</v>
      </c>
      <c r="AS24" s="6" t="s">
        <v>348</v>
      </c>
      <c r="AT24" s="70" t="str" cm="1">
        <f t="array" ref="AT24">_xlfn.IFS(N24&lt;=2.5,"Assente o entro 2.5 cm",AND(L24="Con gradino/i",N24&gt;2.5,N24&lt;=5),"fra 2.5 e 5 cm",AND(L24="Con gradino/i",N24&gt;5,N24&lt;=10),"fra 5 e 10 cm",AND(L24="Con gradino/i",N24&gt;10,N24&lt;=15),"tra 10 e 15 cm",AND(L24="Con gradino/i",N24&gt;15),"oltre 15 cm",TRUE,"")</f>
        <v>fra 5 e 10 cm</v>
      </c>
      <c r="AU24" s="2" t="s">
        <v>2960</v>
      </c>
      <c r="AV24" s="2">
        <f t="shared" si="1"/>
        <v>66.666666666666671</v>
      </c>
      <c r="AW24" s="6" t="s">
        <v>3399</v>
      </c>
      <c r="AX24" s="2" t="s">
        <v>3424</v>
      </c>
      <c r="AY24" s="2" t="s">
        <v>3426</v>
      </c>
    </row>
    <row r="25" spans="1:51" ht="15.75" customHeight="1" x14ac:dyDescent="0.25">
      <c r="A25" s="144" t="s">
        <v>88</v>
      </c>
      <c r="B25" s="3" t="s">
        <v>89</v>
      </c>
      <c r="C25" s="3" t="s">
        <v>90</v>
      </c>
      <c r="D25" s="3" t="s">
        <v>341</v>
      </c>
      <c r="E25" s="3" t="str">
        <f t="shared" si="0"/>
        <v>Via degli orefici 19 Bologna</v>
      </c>
      <c r="F25" s="40" t="s">
        <v>825</v>
      </c>
      <c r="G25" s="38"/>
      <c r="H25" s="38"/>
      <c r="I25" s="79" t="s">
        <v>546</v>
      </c>
      <c r="J25" s="79" t="s">
        <v>547</v>
      </c>
      <c r="K25" s="79"/>
      <c r="L25" s="51" t="s">
        <v>1203</v>
      </c>
      <c r="M25" s="145" t="s">
        <v>973</v>
      </c>
      <c r="O25" s="3" t="s">
        <v>29</v>
      </c>
      <c r="P25" s="43" t="s">
        <v>1169</v>
      </c>
      <c r="Q25" s="3" t="s">
        <v>54</v>
      </c>
      <c r="R25" s="3" t="s">
        <v>91</v>
      </c>
      <c r="S25" s="3" t="s">
        <v>5</v>
      </c>
      <c r="T25" s="3"/>
      <c r="U25" s="3"/>
      <c r="V25" s="3"/>
      <c r="W25"/>
      <c r="X25" s="3" t="s">
        <v>1199</v>
      </c>
      <c r="Y25" s="3" t="s">
        <v>2570</v>
      </c>
      <c r="Z25" s="3" t="s">
        <v>6</v>
      </c>
      <c r="AA25" s="3" t="s">
        <v>6</v>
      </c>
      <c r="AB25" s="3" t="s">
        <v>6</v>
      </c>
      <c r="AC25" s="3" t="s">
        <v>16</v>
      </c>
      <c r="AD25" s="3" t="s">
        <v>7</v>
      </c>
      <c r="AR25" s="45" t="s">
        <v>1187</v>
      </c>
      <c r="AS25" s="6" t="s">
        <v>348</v>
      </c>
      <c r="AT25" s="70" t="str" cm="1">
        <f t="array" ref="AT25">_xlfn.IFS(N25&lt;=2.5,"Assente o entro 2.5 cm",AND(L25="Con gradino/i",N25&gt;2.5,N25&lt;=5),"fra 2.5 e 5 cm",AND(L25="Con gradino/i",N25&gt;5,N25&lt;=10),"fra 5 e 10 cm",AND(L25="Con gradino/i",N25&gt;10,N25&lt;=15),"tra 10 e 15 cm",AND(L25="Con gradino/i",N25&gt;15),"oltre 15 cm",TRUE,"")</f>
        <v>Assente o entro 2.5 cm</v>
      </c>
      <c r="AU25" s="2" t="s">
        <v>2959</v>
      </c>
      <c r="AV25" s="2">
        <f t="shared" si="1"/>
        <v>0</v>
      </c>
      <c r="AW25" s="6" t="s">
        <v>3399</v>
      </c>
      <c r="AX25" s="2" t="s">
        <v>3424</v>
      </c>
      <c r="AY25" s="2" t="s">
        <v>3426</v>
      </c>
    </row>
    <row r="26" spans="1:51" ht="12.6" x14ac:dyDescent="0.25">
      <c r="A26" s="144" t="s">
        <v>92</v>
      </c>
      <c r="B26" s="3" t="s">
        <v>62</v>
      </c>
      <c r="C26" s="3" t="s">
        <v>93</v>
      </c>
      <c r="D26" s="3" t="s">
        <v>341</v>
      </c>
      <c r="E26" s="3" t="str">
        <f t="shared" si="0"/>
        <v>Via degli orefici 23/b Bologna</v>
      </c>
      <c r="F26" s="40" t="s">
        <v>826</v>
      </c>
      <c r="G26" s="38"/>
      <c r="H26" s="38"/>
      <c r="I26" s="79" t="s">
        <v>548</v>
      </c>
      <c r="J26" s="79" t="s">
        <v>549</v>
      </c>
      <c r="K26" s="79"/>
      <c r="L26" s="51" t="s">
        <v>1205</v>
      </c>
      <c r="M26" s="145" t="s">
        <v>1491</v>
      </c>
      <c r="N26" s="8">
        <v>10.5</v>
      </c>
      <c r="O26" s="3" t="s">
        <v>5</v>
      </c>
      <c r="P26" s="43"/>
      <c r="Q26" s="3" t="s">
        <v>3</v>
      </c>
      <c r="R26" s="3" t="s">
        <v>94</v>
      </c>
      <c r="S26" s="3" t="s">
        <v>5</v>
      </c>
      <c r="T26" s="3"/>
      <c r="U26" s="3"/>
      <c r="V26" s="3"/>
      <c r="W26"/>
      <c r="X26" s="3" t="s">
        <v>30</v>
      </c>
      <c r="Y26" s="3" t="s">
        <v>30</v>
      </c>
      <c r="Z26" s="3" t="s">
        <v>30</v>
      </c>
      <c r="AA26" s="3" t="s">
        <v>30</v>
      </c>
      <c r="AB26" s="3" t="s">
        <v>30</v>
      </c>
      <c r="AC26" s="3" t="s">
        <v>30</v>
      </c>
      <c r="AD26" s="3" t="s">
        <v>30</v>
      </c>
      <c r="AE26" s="3" t="s">
        <v>1015</v>
      </c>
      <c r="AF26" s="48" t="s">
        <v>1305</v>
      </c>
      <c r="AG26" s="48" t="s">
        <v>1227</v>
      </c>
      <c r="AH26" s="48"/>
      <c r="AI26" s="48"/>
      <c r="AJ26" s="48"/>
      <c r="AR26" s="45" t="s">
        <v>1187</v>
      </c>
      <c r="AS26" s="6" t="s">
        <v>348</v>
      </c>
      <c r="AT26" s="70" t="str" cm="1">
        <f t="array" ref="AT26">_xlfn.IFS(N26&lt;=2.5,"Assente o entro 2.5 cm",AND(L26="Con gradino/i",N26&gt;2.5,N26&lt;=5),"fra 2.5 e 5 cm",AND(L26="Con gradino/i",N26&gt;5,N26&lt;=10),"fra 5 e 10 cm",AND(L26="Con gradino/i",N26&gt;10,N26&lt;=15),"tra 10 e 15 cm",AND(L26="Con gradino/i",N26&gt;15),"oltre 15 cm",TRUE,"")</f>
        <v>tra 10 e 15 cm</v>
      </c>
      <c r="AU26" s="2" t="s">
        <v>2961</v>
      </c>
      <c r="AV26" s="2">
        <f t="shared" si="1"/>
        <v>87.5</v>
      </c>
      <c r="AW26" s="6" t="s">
        <v>3399</v>
      </c>
      <c r="AX26" s="2" t="s">
        <v>3424</v>
      </c>
      <c r="AY26" s="2" t="s">
        <v>3426</v>
      </c>
    </row>
    <row r="27" spans="1:51" ht="12.6" x14ac:dyDescent="0.25">
      <c r="A27" s="144" t="s">
        <v>95</v>
      </c>
      <c r="B27" s="3" t="s">
        <v>1</v>
      </c>
      <c r="C27" s="12" t="s">
        <v>96</v>
      </c>
      <c r="D27" s="3" t="s">
        <v>341</v>
      </c>
      <c r="E27" s="3" t="str">
        <f t="shared" si="0"/>
        <v>Via petroni 31 Bologna</v>
      </c>
      <c r="F27" s="40" t="s">
        <v>827</v>
      </c>
      <c r="G27" s="38"/>
      <c r="H27" s="38"/>
      <c r="I27" s="79" t="s">
        <v>550</v>
      </c>
      <c r="J27" s="79" t="s">
        <v>551</v>
      </c>
      <c r="K27" s="79"/>
      <c r="L27" s="51" t="s">
        <v>3015</v>
      </c>
      <c r="M27" s="145" t="s">
        <v>480</v>
      </c>
      <c r="N27" s="8"/>
      <c r="O27" s="3" t="s">
        <v>29</v>
      </c>
      <c r="P27" s="43" t="s">
        <v>1170</v>
      </c>
      <c r="Q27" s="3" t="s">
        <v>97</v>
      </c>
      <c r="R27" s="3" t="s">
        <v>98</v>
      </c>
      <c r="S27" s="3" t="s">
        <v>5</v>
      </c>
      <c r="T27" s="3"/>
      <c r="U27" s="3"/>
      <c r="V27" s="3"/>
      <c r="W27"/>
      <c r="X27" s="3" t="s">
        <v>30</v>
      </c>
      <c r="AR27" s="45" t="s">
        <v>1187</v>
      </c>
      <c r="AS27" s="6" t="s">
        <v>348</v>
      </c>
      <c r="AT27" s="70" t="str" cm="1">
        <f t="array" ref="AT27">_xlfn.IFS(N27&lt;=2.5,"Assente o entro 2.5 cm",AND(L27="Con gradino/i",N27&gt;2.5,N27&lt;=5),"fra 2.5 e 5 cm",AND(L27="Con gradino/i",N27&gt;5,N27&lt;=10),"fra 5 e 10 cm",AND(L27="Con gradino/i",N27&gt;10,N27&lt;=15),"tra 10 e 15 cm",AND(L27="Con gradino/i",N27&gt;15),"oltre 15 cm",TRUE,"")</f>
        <v>Assente o entro 2.5 cm</v>
      </c>
      <c r="AU27" s="2" t="s">
        <v>2959</v>
      </c>
      <c r="AV27" s="2">
        <f t="shared" si="1"/>
        <v>0</v>
      </c>
      <c r="AW27" s="6" t="s">
        <v>3411</v>
      </c>
      <c r="AX27" s="2" t="s">
        <v>3424</v>
      </c>
      <c r="AY27" s="2" t="s">
        <v>3426</v>
      </c>
    </row>
    <row r="28" spans="1:51" ht="12.6" x14ac:dyDescent="0.25">
      <c r="A28" s="144" t="s">
        <v>99</v>
      </c>
      <c r="B28" s="2" t="s">
        <v>1</v>
      </c>
      <c r="C28" s="12" t="s">
        <v>100</v>
      </c>
      <c r="D28" s="3" t="s">
        <v>341</v>
      </c>
      <c r="E28" s="3" t="str">
        <f t="shared" si="0"/>
        <v>Via petroni 29 A Bologna</v>
      </c>
      <c r="F28" s="40" t="s">
        <v>828</v>
      </c>
      <c r="G28" s="38"/>
      <c r="H28" s="38"/>
      <c r="I28" s="79" t="s">
        <v>552</v>
      </c>
      <c r="J28" s="79" t="s">
        <v>553</v>
      </c>
      <c r="K28" s="79"/>
      <c r="L28" s="51" t="s">
        <v>1205</v>
      </c>
      <c r="M28" s="145" t="s">
        <v>1491</v>
      </c>
      <c r="N28" s="13" t="s">
        <v>344</v>
      </c>
      <c r="O28" s="3" t="s">
        <v>5</v>
      </c>
      <c r="P28" s="43"/>
      <c r="Q28" s="3" t="s">
        <v>101</v>
      </c>
      <c r="W28"/>
      <c r="X28" s="3" t="s">
        <v>30</v>
      </c>
      <c r="AR28" s="45" t="s">
        <v>1187</v>
      </c>
      <c r="AS28" s="6" t="s">
        <v>348</v>
      </c>
      <c r="AT28" s="70" t="str" cm="1">
        <f t="array" ref="AT28">_xlfn.IFS(N28&lt;=2.5,"Assente o entro 2.5 cm",AND(L28="Con gradino/i",N28&gt;2.5,N28&lt;=5),"fra 2.5 e 5 cm",AND(L28="Con gradino/i",N28&gt;5,N28&lt;=10),"fra 5 e 10 cm",AND(L28="Con gradino/i",N28&gt;10,N28&lt;=15),"tra 10 e 15 cm",AND(L28="Con gradino/i",N28&gt;15),"oltre 15 cm",TRUE,"")</f>
        <v>oltre 15 cm</v>
      </c>
      <c r="AU28" s="2" t="s">
        <v>2958</v>
      </c>
      <c r="AV28" s="2" t="e">
        <f t="shared" si="1"/>
        <v>#VALUE!</v>
      </c>
      <c r="AW28" s="6" t="s">
        <v>3411</v>
      </c>
      <c r="AX28" s="2" t="s">
        <v>3424</v>
      </c>
      <c r="AY28" s="2" t="s">
        <v>3426</v>
      </c>
    </row>
    <row r="29" spans="1:51" ht="12.6" x14ac:dyDescent="0.25">
      <c r="A29" s="144" t="s">
        <v>102</v>
      </c>
      <c r="B29" s="3" t="s">
        <v>1</v>
      </c>
      <c r="C29" s="12" t="s">
        <v>103</v>
      </c>
      <c r="D29" s="3" t="s">
        <v>341</v>
      </c>
      <c r="E29" s="3" t="str">
        <f t="shared" si="0"/>
        <v>Via petroni 27 D Bologna</v>
      </c>
      <c r="F29" s="40" t="s">
        <v>829</v>
      </c>
      <c r="G29" s="38"/>
      <c r="H29" s="38"/>
      <c r="I29" s="79" t="s">
        <v>554</v>
      </c>
      <c r="J29" s="79" t="s">
        <v>555</v>
      </c>
      <c r="K29" s="79"/>
      <c r="L29" s="51" t="s">
        <v>1205</v>
      </c>
      <c r="M29" s="145" t="s">
        <v>1491</v>
      </c>
      <c r="N29" s="8">
        <v>23</v>
      </c>
      <c r="O29" s="3" t="s">
        <v>5</v>
      </c>
      <c r="P29" s="43"/>
      <c r="Q29" s="3" t="s">
        <v>104</v>
      </c>
      <c r="R29" s="3" t="s">
        <v>105</v>
      </c>
      <c r="W29"/>
      <c r="X29" s="3" t="s">
        <v>1200</v>
      </c>
      <c r="Y29" s="3" t="s">
        <v>1205</v>
      </c>
      <c r="Z29" s="3" t="s">
        <v>6</v>
      </c>
      <c r="AA29" s="3" t="s">
        <v>6</v>
      </c>
      <c r="AB29" s="3" t="s">
        <v>6</v>
      </c>
      <c r="AC29" s="3" t="s">
        <v>6</v>
      </c>
      <c r="AD29" s="3" t="s">
        <v>7</v>
      </c>
      <c r="AR29" s="45" t="s">
        <v>1187</v>
      </c>
      <c r="AS29" s="6" t="s">
        <v>348</v>
      </c>
      <c r="AT29" s="70" t="str" cm="1">
        <f t="array" ref="AT29">_xlfn.IFS(N29&lt;=2.5,"Assente o entro 2.5 cm",AND(L29="Con gradino/i",N29&gt;2.5,N29&lt;=5),"fra 2.5 e 5 cm",AND(L29="Con gradino/i",N29&gt;5,N29&lt;=10),"fra 5 e 10 cm",AND(L29="Con gradino/i",N29&gt;10,N29&lt;=15),"tra 10 e 15 cm",AND(L29="Con gradino/i",N29&gt;15),"oltre 15 cm",TRUE,"")</f>
        <v>oltre 15 cm</v>
      </c>
      <c r="AU29" s="2" t="s">
        <v>2958</v>
      </c>
      <c r="AV29" s="2">
        <f t="shared" si="1"/>
        <v>191.66666666666669</v>
      </c>
      <c r="AW29" s="6" t="s">
        <v>3411</v>
      </c>
      <c r="AX29" s="2" t="s">
        <v>3424</v>
      </c>
      <c r="AY29" s="2" t="s">
        <v>3426</v>
      </c>
    </row>
    <row r="30" spans="1:51" ht="12.6" x14ac:dyDescent="0.25">
      <c r="A30" s="144" t="s">
        <v>106</v>
      </c>
      <c r="B30" s="3" t="s">
        <v>62</v>
      </c>
      <c r="C30" s="12" t="s">
        <v>107</v>
      </c>
      <c r="D30" s="3" t="s">
        <v>341</v>
      </c>
      <c r="E30" s="3" t="str">
        <f t="shared" si="0"/>
        <v>Via san Vitale 2/A Bologna</v>
      </c>
      <c r="F30" s="40" t="s">
        <v>830</v>
      </c>
      <c r="G30" s="38"/>
      <c r="H30" s="38"/>
      <c r="I30" s="79" t="s">
        <v>556</v>
      </c>
      <c r="J30" s="79" t="s">
        <v>557</v>
      </c>
      <c r="K30" s="79"/>
      <c r="L30" s="51" t="s">
        <v>1205</v>
      </c>
      <c r="M30" s="145" t="s">
        <v>1491</v>
      </c>
      <c r="N30" s="8">
        <v>4</v>
      </c>
      <c r="O30" s="3" t="s">
        <v>5</v>
      </c>
      <c r="P30" s="43"/>
      <c r="Q30" s="3" t="s">
        <v>3</v>
      </c>
      <c r="R30" s="3" t="s">
        <v>108</v>
      </c>
      <c r="W30"/>
      <c r="X30" s="3" t="s">
        <v>30</v>
      </c>
      <c r="AE30" s="3" t="s">
        <v>1016</v>
      </c>
      <c r="AF30" s="48" t="s">
        <v>1306</v>
      </c>
      <c r="AG30" s="48" t="s">
        <v>1228</v>
      </c>
      <c r="AH30" s="48"/>
      <c r="AI30" s="48"/>
      <c r="AJ30" s="48"/>
      <c r="AR30" s="45" t="s">
        <v>1187</v>
      </c>
      <c r="AS30" s="6" t="s">
        <v>348</v>
      </c>
      <c r="AT30" s="70" t="str" cm="1">
        <f t="array" ref="AT30">_xlfn.IFS(N30&lt;=2.5,"Assente o entro 2.5 cm",AND(L30="Con gradino/i",N30&gt;2.5,N30&lt;=5),"fra 2.5 e 5 cm",AND(L30="Con gradino/i",N30&gt;5,N30&lt;=10),"fra 5 e 10 cm",AND(L30="Con gradino/i",N30&gt;10,N30&lt;=15),"tra 10 e 15 cm",AND(L30="Con gradino/i",N30&gt;15),"oltre 15 cm",TRUE,"")</f>
        <v>fra 2.5 e 5 cm</v>
      </c>
      <c r="AU30" s="2" t="s">
        <v>2957</v>
      </c>
      <c r="AV30" s="2">
        <f t="shared" si="1"/>
        <v>33.333333333333336</v>
      </c>
      <c r="AW30" s="6" t="s">
        <v>3414</v>
      </c>
      <c r="AX30" s="2" t="s">
        <v>3424</v>
      </c>
      <c r="AY30" s="2" t="s">
        <v>3426</v>
      </c>
    </row>
    <row r="31" spans="1:51" ht="12.6" x14ac:dyDescent="0.25">
      <c r="A31" s="144" t="s">
        <v>109</v>
      </c>
      <c r="B31" s="3" t="s">
        <v>110</v>
      </c>
      <c r="C31" s="12" t="s">
        <v>111</v>
      </c>
      <c r="D31" s="3" t="s">
        <v>341</v>
      </c>
      <c r="E31" s="3" t="str">
        <f t="shared" si="0"/>
        <v>Via san Vitale 2c Bologna</v>
      </c>
      <c r="F31" s="40" t="s">
        <v>831</v>
      </c>
      <c r="G31" s="38"/>
      <c r="H31" s="38"/>
      <c r="I31" s="79" t="s">
        <v>558</v>
      </c>
      <c r="J31" s="80" t="s">
        <v>559</v>
      </c>
      <c r="K31" s="80"/>
      <c r="L31" s="51" t="s">
        <v>1205</v>
      </c>
      <c r="M31" s="145" t="s">
        <v>1491</v>
      </c>
      <c r="N31" s="8">
        <v>4</v>
      </c>
      <c r="O31" s="3" t="s">
        <v>5</v>
      </c>
      <c r="P31" s="43"/>
      <c r="Q31" s="3" t="s">
        <v>3</v>
      </c>
      <c r="R31" s="3" t="s">
        <v>10</v>
      </c>
      <c r="S31" s="3" t="s">
        <v>5</v>
      </c>
      <c r="T31" s="3"/>
      <c r="U31" s="3"/>
      <c r="V31" s="3"/>
      <c r="W31"/>
      <c r="X31" s="3" t="s">
        <v>30</v>
      </c>
      <c r="AE31" s="3" t="s">
        <v>1017</v>
      </c>
      <c r="AF31" s="48" t="s">
        <v>1307</v>
      </c>
      <c r="AG31" s="48" t="s">
        <v>1229</v>
      </c>
      <c r="AH31" s="48"/>
      <c r="AI31" s="48"/>
      <c r="AJ31" s="48"/>
      <c r="AR31" s="45" t="s">
        <v>1187</v>
      </c>
      <c r="AS31" s="6" t="s">
        <v>348</v>
      </c>
      <c r="AT31" s="70" t="str" cm="1">
        <f t="array" ref="AT31">_xlfn.IFS(N31&lt;=2.5,"Assente o entro 2.5 cm",AND(L31="Con gradino/i",N31&gt;2.5,N31&lt;=5),"fra 2.5 e 5 cm",AND(L31="Con gradino/i",N31&gt;5,N31&lt;=10),"fra 5 e 10 cm",AND(L31="Con gradino/i",N31&gt;10,N31&lt;=15),"tra 10 e 15 cm",AND(L31="Con gradino/i",N31&gt;15),"oltre 15 cm",TRUE,"")</f>
        <v>fra 2.5 e 5 cm</v>
      </c>
      <c r="AU31" s="2" t="s">
        <v>2957</v>
      </c>
      <c r="AV31" s="2">
        <f t="shared" si="1"/>
        <v>33.333333333333336</v>
      </c>
      <c r="AW31" s="6" t="s">
        <v>3414</v>
      </c>
      <c r="AX31" s="2" t="s">
        <v>3424</v>
      </c>
      <c r="AY31" s="2" t="s">
        <v>3426</v>
      </c>
    </row>
    <row r="32" spans="1:51" ht="12.6" x14ac:dyDescent="0.25">
      <c r="A32" s="144" t="s">
        <v>112</v>
      </c>
      <c r="B32" s="3" t="s">
        <v>1</v>
      </c>
      <c r="C32" s="12" t="s">
        <v>113</v>
      </c>
      <c r="D32" s="3" t="s">
        <v>341</v>
      </c>
      <c r="E32" s="3" t="str">
        <f t="shared" si="0"/>
        <v>Via petroni 27 B Bologna</v>
      </c>
      <c r="F32" s="40" t="s">
        <v>832</v>
      </c>
      <c r="G32" s="38"/>
      <c r="H32" s="38"/>
      <c r="I32" s="79" t="s">
        <v>560</v>
      </c>
      <c r="J32" s="79" t="s">
        <v>561</v>
      </c>
      <c r="K32" s="79"/>
      <c r="L32" s="51" t="s">
        <v>1205</v>
      </c>
      <c r="M32" s="145" t="s">
        <v>1491</v>
      </c>
      <c r="N32" s="13" t="s">
        <v>344</v>
      </c>
      <c r="O32" s="3" t="s">
        <v>5</v>
      </c>
      <c r="P32" s="43"/>
      <c r="Q32" s="3" t="s">
        <v>114</v>
      </c>
      <c r="W32"/>
      <c r="X32" s="3" t="s">
        <v>30</v>
      </c>
      <c r="AR32" s="45" t="s">
        <v>1187</v>
      </c>
      <c r="AS32" s="6" t="s">
        <v>348</v>
      </c>
      <c r="AT32" s="70" t="str" cm="1">
        <f t="array" ref="AT32">_xlfn.IFS(N32&lt;=2.5,"Assente o entro 2.5 cm",AND(L32="Con gradino/i",N32&gt;2.5,N32&lt;=5),"fra 2.5 e 5 cm",AND(L32="Con gradino/i",N32&gt;5,N32&lt;=10),"fra 5 e 10 cm",AND(L32="Con gradino/i",N32&gt;10,N32&lt;=15),"tra 10 e 15 cm",AND(L32="Con gradino/i",N32&gt;15),"oltre 15 cm",TRUE,"")</f>
        <v>oltre 15 cm</v>
      </c>
      <c r="AU32" s="2" t="s">
        <v>2958</v>
      </c>
      <c r="AV32" s="2" t="e">
        <f t="shared" si="1"/>
        <v>#VALUE!</v>
      </c>
      <c r="AW32" s="6" t="s">
        <v>3411</v>
      </c>
      <c r="AX32" s="2" t="s">
        <v>3424</v>
      </c>
      <c r="AY32" s="2" t="s">
        <v>3426</v>
      </c>
    </row>
    <row r="33" spans="1:51" ht="12.6" x14ac:dyDescent="0.25">
      <c r="A33" s="144" t="s">
        <v>115</v>
      </c>
      <c r="B33" s="3" t="s">
        <v>116</v>
      </c>
      <c r="C33" s="12" t="s">
        <v>117</v>
      </c>
      <c r="D33" s="3" t="s">
        <v>341</v>
      </c>
      <c r="E33" s="3" t="str">
        <f t="shared" si="0"/>
        <v>Via san Vitale 2e Bologna</v>
      </c>
      <c r="F33" s="40" t="s">
        <v>833</v>
      </c>
      <c r="G33" s="38"/>
      <c r="H33" s="38"/>
      <c r="I33" s="79" t="s">
        <v>562</v>
      </c>
      <c r="J33" s="79" t="s">
        <v>563</v>
      </c>
      <c r="K33" s="79"/>
      <c r="L33" s="51" t="s">
        <v>1203</v>
      </c>
      <c r="M33" s="145" t="s">
        <v>973</v>
      </c>
      <c r="N33" s="8">
        <v>2</v>
      </c>
      <c r="O33" s="3" t="s">
        <v>5</v>
      </c>
      <c r="P33" s="43"/>
      <c r="Q33" s="3" t="s">
        <v>3</v>
      </c>
      <c r="W33" s="87"/>
      <c r="X33" s="3" t="s">
        <v>30</v>
      </c>
      <c r="AE33" s="3" t="s">
        <v>1018</v>
      </c>
      <c r="AF33" s="48" t="s">
        <v>1308</v>
      </c>
      <c r="AG33" s="48" t="s">
        <v>1230</v>
      </c>
      <c r="AH33" s="48"/>
      <c r="AI33" s="48"/>
      <c r="AJ33" s="48"/>
      <c r="AR33" s="45" t="s">
        <v>1187</v>
      </c>
      <c r="AS33" s="6" t="s">
        <v>348</v>
      </c>
      <c r="AT33" s="70" t="str" cm="1">
        <f t="array" ref="AT33">_xlfn.IFS(N33&lt;=2.5,"Assente o entro 2.5 cm",AND(L33="Con gradino/i",N33&gt;2.5,N33&lt;=5),"fra 2.5 e 5 cm",AND(L33="Con gradino/i",N33&gt;5,N33&lt;=10),"fra 5 e 10 cm",AND(L33="Con gradino/i",N33&gt;10,N33&lt;=15),"tra 10 e 15 cm",AND(L33="Con gradino/i",N33&gt;15),"oltre 15 cm",TRUE,"")</f>
        <v>Assente o entro 2.5 cm</v>
      </c>
      <c r="AU33" s="2" t="s">
        <v>2959</v>
      </c>
      <c r="AV33" s="2">
        <f t="shared" si="1"/>
        <v>16.666666666666668</v>
      </c>
      <c r="AW33" s="6" t="s">
        <v>3414</v>
      </c>
      <c r="AX33" s="2" t="s">
        <v>3424</v>
      </c>
      <c r="AY33" s="2" t="s">
        <v>3426</v>
      </c>
    </row>
    <row r="34" spans="1:51" ht="12.6" x14ac:dyDescent="0.25">
      <c r="A34" s="144" t="s">
        <v>118</v>
      </c>
      <c r="B34" s="3" t="s">
        <v>3046</v>
      </c>
      <c r="C34" s="12" t="s">
        <v>119</v>
      </c>
      <c r="D34" s="3" t="s">
        <v>341</v>
      </c>
      <c r="E34" s="3" t="str">
        <f t="shared" si="0"/>
        <v>Via petroni 25 A Bologna</v>
      </c>
      <c r="F34" s="40" t="s">
        <v>834</v>
      </c>
      <c r="G34" s="38"/>
      <c r="H34" s="38"/>
      <c r="I34" s="79" t="s">
        <v>564</v>
      </c>
      <c r="J34" s="79" t="s">
        <v>565</v>
      </c>
      <c r="K34" s="79"/>
      <c r="L34" s="51" t="s">
        <v>1205</v>
      </c>
      <c r="M34" s="145" t="s">
        <v>1491</v>
      </c>
      <c r="N34" s="8">
        <v>3</v>
      </c>
      <c r="O34" s="3" t="s">
        <v>5</v>
      </c>
      <c r="P34" s="43"/>
      <c r="Q34" s="3" t="s">
        <v>3</v>
      </c>
      <c r="R34" s="3" t="s">
        <v>120</v>
      </c>
      <c r="W34" s="87"/>
      <c r="X34" s="3" t="s">
        <v>30</v>
      </c>
      <c r="Y34" s="3" t="s">
        <v>30</v>
      </c>
      <c r="Z34" s="3" t="s">
        <v>30</v>
      </c>
      <c r="AA34" s="3" t="s">
        <v>30</v>
      </c>
      <c r="AB34" s="3" t="s">
        <v>30</v>
      </c>
      <c r="AC34" s="3" t="s">
        <v>30</v>
      </c>
      <c r="AD34" s="3" t="s">
        <v>30</v>
      </c>
      <c r="AR34" s="45" t="s">
        <v>1187</v>
      </c>
      <c r="AS34" s="6" t="s">
        <v>348</v>
      </c>
      <c r="AT34" s="70" t="str" cm="1">
        <f t="array" ref="AT34">_xlfn.IFS(N34&lt;=2.5,"Assente o entro 2.5 cm",AND(L34="Con gradino/i",N34&gt;2.5,N34&lt;=5),"fra 2.5 e 5 cm",AND(L34="Con gradino/i",N34&gt;5,N34&lt;=10),"fra 5 e 10 cm",AND(L34="Con gradino/i",N34&gt;10,N34&lt;=15),"tra 10 e 15 cm",AND(L34="Con gradino/i",N34&gt;15),"oltre 15 cm",TRUE,"")</f>
        <v>fra 2.5 e 5 cm</v>
      </c>
      <c r="AU34" s="2" t="s">
        <v>2957</v>
      </c>
      <c r="AV34" s="2">
        <f t="shared" si="1"/>
        <v>25</v>
      </c>
      <c r="AW34" s="6" t="s">
        <v>3411</v>
      </c>
      <c r="AX34" s="2" t="s">
        <v>3424</v>
      </c>
      <c r="AY34" s="2" t="s">
        <v>3426</v>
      </c>
    </row>
    <row r="35" spans="1:51" ht="12.6" x14ac:dyDescent="0.25">
      <c r="A35" s="144" t="s">
        <v>121</v>
      </c>
      <c r="B35" s="3" t="s">
        <v>122</v>
      </c>
      <c r="C35" s="12" t="s">
        <v>123</v>
      </c>
      <c r="D35" s="3" t="s">
        <v>341</v>
      </c>
      <c r="E35" s="3" t="str">
        <f t="shared" si="0"/>
        <v>Via san vitale 4c Bologna</v>
      </c>
      <c r="F35" s="40" t="s">
        <v>835</v>
      </c>
      <c r="G35" s="38"/>
      <c r="H35" s="38"/>
      <c r="I35" s="79" t="s">
        <v>566</v>
      </c>
      <c r="J35" s="79" t="s">
        <v>567</v>
      </c>
      <c r="K35" s="79"/>
      <c r="L35" s="51" t="s">
        <v>1203</v>
      </c>
      <c r="M35" s="145" t="s">
        <v>973</v>
      </c>
      <c r="N35" s="8"/>
      <c r="O35" s="3" t="s">
        <v>29</v>
      </c>
      <c r="P35" s="43" t="s">
        <v>1171</v>
      </c>
      <c r="Q35" s="3" t="s">
        <v>54</v>
      </c>
      <c r="R35" s="3" t="s">
        <v>10</v>
      </c>
      <c r="W35"/>
      <c r="X35" s="3" t="s">
        <v>30</v>
      </c>
      <c r="AE35" s="9" t="s">
        <v>1019</v>
      </c>
      <c r="AF35" s="56" t="s">
        <v>1309</v>
      </c>
      <c r="AG35" s="56" t="s">
        <v>1231</v>
      </c>
      <c r="AH35" s="56" t="s">
        <v>1470</v>
      </c>
      <c r="AI35" s="56" t="s">
        <v>1471</v>
      </c>
      <c r="AJ35" s="56"/>
      <c r="AR35" s="45" t="s">
        <v>1187</v>
      </c>
      <c r="AS35" s="6" t="s">
        <v>348</v>
      </c>
      <c r="AT35" s="70" t="str" cm="1">
        <f t="array" ref="AT35">_xlfn.IFS(N35&lt;=2.5,"Assente o entro 2.5 cm",AND(L35="Con gradino/i",N35&gt;2.5,N35&lt;=5),"fra 2.5 e 5 cm",AND(L35="Con gradino/i",N35&gt;5,N35&lt;=10),"fra 5 e 10 cm",AND(L35="Con gradino/i",N35&gt;10,N35&lt;=15),"tra 10 e 15 cm",AND(L35="Con gradino/i",N35&gt;15),"oltre 15 cm",TRUE,"")</f>
        <v>Assente o entro 2.5 cm</v>
      </c>
      <c r="AU35" s="2" t="s">
        <v>2959</v>
      </c>
      <c r="AV35" s="2">
        <f t="shared" si="1"/>
        <v>0</v>
      </c>
      <c r="AW35" s="6" t="s">
        <v>3414</v>
      </c>
      <c r="AX35" s="2" t="s">
        <v>3424</v>
      </c>
      <c r="AY35" s="2" t="s">
        <v>3426</v>
      </c>
    </row>
    <row r="36" spans="1:51" ht="12.6" x14ac:dyDescent="0.25">
      <c r="A36" s="144" t="s">
        <v>124</v>
      </c>
      <c r="B36" s="3" t="s">
        <v>1</v>
      </c>
      <c r="C36" s="12" t="s">
        <v>125</v>
      </c>
      <c r="D36" s="3" t="s">
        <v>341</v>
      </c>
      <c r="E36" s="3" t="str">
        <f t="shared" si="0"/>
        <v>Via petroni 23 c Bologna</v>
      </c>
      <c r="F36" s="40" t="s">
        <v>836</v>
      </c>
      <c r="G36" s="38"/>
      <c r="H36" s="38"/>
      <c r="I36" s="79" t="s">
        <v>568</v>
      </c>
      <c r="J36" s="79" t="s">
        <v>569</v>
      </c>
      <c r="K36" s="79"/>
      <c r="L36" s="51" t="s">
        <v>1205</v>
      </c>
      <c r="M36" s="145" t="s">
        <v>1491</v>
      </c>
      <c r="N36" s="8">
        <v>7</v>
      </c>
      <c r="O36" s="3" t="s">
        <v>5</v>
      </c>
      <c r="P36" s="43"/>
      <c r="Q36" s="3" t="s">
        <v>3</v>
      </c>
      <c r="R36" s="3" t="s">
        <v>126</v>
      </c>
      <c r="W36"/>
      <c r="X36" s="3" t="s">
        <v>1201</v>
      </c>
      <c r="Y36" s="3" t="s">
        <v>1205</v>
      </c>
      <c r="Z36" s="3" t="s">
        <v>6</v>
      </c>
      <c r="AA36" s="3" t="s">
        <v>6</v>
      </c>
      <c r="AB36" s="3" t="s">
        <v>16</v>
      </c>
      <c r="AC36" s="3" t="s">
        <v>6</v>
      </c>
      <c r="AD36" s="3" t="s">
        <v>7</v>
      </c>
      <c r="AR36" s="45" t="s">
        <v>1187</v>
      </c>
      <c r="AS36" s="6" t="s">
        <v>348</v>
      </c>
      <c r="AT36" s="70" t="str" cm="1">
        <f t="array" ref="AT36">_xlfn.IFS(N36&lt;=2.5,"Assente o entro 2.5 cm",AND(L36="Con gradino/i",N36&gt;2.5,N36&lt;=5),"fra 2.5 e 5 cm",AND(L36="Con gradino/i",N36&gt;5,N36&lt;=10),"fra 5 e 10 cm",AND(L36="Con gradino/i",N36&gt;10,N36&lt;=15),"tra 10 e 15 cm",AND(L36="Con gradino/i",N36&gt;15),"oltre 15 cm",TRUE,"")</f>
        <v>fra 5 e 10 cm</v>
      </c>
      <c r="AU36" s="2" t="s">
        <v>2960</v>
      </c>
      <c r="AV36" s="2">
        <f t="shared" si="1"/>
        <v>58.333333333333336</v>
      </c>
      <c r="AW36" s="6" t="s">
        <v>3411</v>
      </c>
      <c r="AX36" s="2" t="s">
        <v>3424</v>
      </c>
      <c r="AY36" s="2" t="s">
        <v>3426</v>
      </c>
    </row>
    <row r="37" spans="1:51" ht="12.6" x14ac:dyDescent="0.25">
      <c r="A37" s="144" t="s">
        <v>127</v>
      </c>
      <c r="B37" s="3" t="s">
        <v>3047</v>
      </c>
      <c r="C37" s="12" t="s">
        <v>128</v>
      </c>
      <c r="D37" s="3" t="s">
        <v>341</v>
      </c>
      <c r="E37" s="3" t="str">
        <f t="shared" si="0"/>
        <v>Via san vitale 4d Bologna</v>
      </c>
      <c r="F37" s="40" t="s">
        <v>837</v>
      </c>
      <c r="G37" s="38"/>
      <c r="H37" s="38"/>
      <c r="I37" s="79" t="s">
        <v>570</v>
      </c>
      <c r="J37" s="79" t="s">
        <v>571</v>
      </c>
      <c r="K37" s="79"/>
      <c r="L37" s="51" t="s">
        <v>1205</v>
      </c>
      <c r="M37" s="145" t="s">
        <v>1491</v>
      </c>
      <c r="N37" s="8">
        <v>4</v>
      </c>
      <c r="O37" s="3" t="s">
        <v>5</v>
      </c>
      <c r="P37" s="43"/>
      <c r="Q37" s="3" t="s">
        <v>3</v>
      </c>
      <c r="R37" s="3" t="s">
        <v>10</v>
      </c>
      <c r="S37" s="3" t="s">
        <v>5</v>
      </c>
      <c r="T37" s="3"/>
      <c r="U37" s="3"/>
      <c r="V37" s="3"/>
      <c r="W37"/>
      <c r="X37" s="3" t="s">
        <v>30</v>
      </c>
      <c r="AE37" s="3" t="s">
        <v>1020</v>
      </c>
      <c r="AF37" s="48" t="s">
        <v>1310</v>
      </c>
      <c r="AG37" s="48" t="s">
        <v>1232</v>
      </c>
      <c r="AH37" s="48" t="s">
        <v>1472</v>
      </c>
      <c r="AI37" s="48" t="s">
        <v>1473</v>
      </c>
      <c r="AJ37" s="48"/>
      <c r="AR37" s="45" t="s">
        <v>1187</v>
      </c>
      <c r="AS37" s="6" t="s">
        <v>348</v>
      </c>
      <c r="AT37" s="70" t="str" cm="1">
        <f t="array" ref="AT37">_xlfn.IFS(N37&lt;=2.5,"Assente o entro 2.5 cm",AND(L37="Con gradino/i",N37&gt;2.5,N37&lt;=5),"fra 2.5 e 5 cm",AND(L37="Con gradino/i",N37&gt;5,N37&lt;=10),"fra 5 e 10 cm",AND(L37="Con gradino/i",N37&gt;10,N37&lt;=15),"tra 10 e 15 cm",AND(L37="Con gradino/i",N37&gt;15),"oltre 15 cm",TRUE,"")</f>
        <v>fra 2.5 e 5 cm</v>
      </c>
      <c r="AU37" s="2" t="s">
        <v>2957</v>
      </c>
      <c r="AV37" s="2">
        <f t="shared" si="1"/>
        <v>33.333333333333336</v>
      </c>
      <c r="AW37" s="6" t="s">
        <v>3414</v>
      </c>
      <c r="AX37" s="2" t="s">
        <v>3424</v>
      </c>
      <c r="AY37" s="2" t="s">
        <v>3426</v>
      </c>
    </row>
    <row r="38" spans="1:51" ht="12.6" x14ac:dyDescent="0.25">
      <c r="A38" s="144" t="s">
        <v>129</v>
      </c>
      <c r="B38" s="3" t="s">
        <v>3048</v>
      </c>
      <c r="C38" s="12" t="s">
        <v>130</v>
      </c>
      <c r="D38" s="3" t="s">
        <v>341</v>
      </c>
      <c r="E38" s="3" t="str">
        <f t="shared" si="0"/>
        <v>Via petroni 23 Bologna</v>
      </c>
      <c r="F38" s="40" t="s">
        <v>838</v>
      </c>
      <c r="G38" s="38"/>
      <c r="H38" s="38"/>
      <c r="I38" s="79" t="s">
        <v>568</v>
      </c>
      <c r="J38" s="79" t="s">
        <v>569</v>
      </c>
      <c r="K38" s="79"/>
      <c r="L38" s="51" t="s">
        <v>1205</v>
      </c>
      <c r="M38" s="145" t="s">
        <v>1491</v>
      </c>
      <c r="N38" s="8">
        <v>6</v>
      </c>
      <c r="O38" s="3" t="s">
        <v>5</v>
      </c>
      <c r="P38" s="43"/>
      <c r="Q38" s="3" t="s">
        <v>131</v>
      </c>
      <c r="R38" s="3" t="s">
        <v>132</v>
      </c>
      <c r="W38" s="36"/>
      <c r="X38" s="3" t="s">
        <v>30</v>
      </c>
      <c r="Y38" s="3" t="s">
        <v>30</v>
      </c>
      <c r="Z38" s="3" t="s">
        <v>30</v>
      </c>
      <c r="AA38" s="3" t="s">
        <v>30</v>
      </c>
      <c r="AB38" s="3" t="s">
        <v>30</v>
      </c>
      <c r="AC38" s="3" t="s">
        <v>30</v>
      </c>
      <c r="AR38" s="45" t="s">
        <v>1187</v>
      </c>
      <c r="AS38" s="6" t="s">
        <v>348</v>
      </c>
      <c r="AT38" s="70" t="str" cm="1">
        <f t="array" ref="AT38">_xlfn.IFS(N38&lt;=2.5,"Assente o entro 2.5 cm",AND(L38="Con gradino/i",N38&gt;2.5,N38&lt;=5),"fra 2.5 e 5 cm",AND(L38="Con gradino/i",N38&gt;5,N38&lt;=10),"fra 5 e 10 cm",AND(L38="Con gradino/i",N38&gt;10,N38&lt;=15),"tra 10 e 15 cm",AND(L38="Con gradino/i",N38&gt;15),"oltre 15 cm",TRUE,"")</f>
        <v>fra 5 e 10 cm</v>
      </c>
      <c r="AU38" s="2" t="s">
        <v>2960</v>
      </c>
      <c r="AV38" s="2">
        <f t="shared" si="1"/>
        <v>50</v>
      </c>
      <c r="AW38" s="6" t="s">
        <v>3411</v>
      </c>
      <c r="AX38" s="2" t="s">
        <v>3424</v>
      </c>
      <c r="AY38" s="2" t="s">
        <v>3426</v>
      </c>
    </row>
    <row r="39" spans="1:51" ht="12.6" x14ac:dyDescent="0.25">
      <c r="A39" s="144" t="s">
        <v>133</v>
      </c>
      <c r="B39" s="3" t="s">
        <v>1</v>
      </c>
      <c r="C39" s="12" t="s">
        <v>134</v>
      </c>
      <c r="D39" s="3" t="s">
        <v>341</v>
      </c>
      <c r="E39" s="3" t="str">
        <f t="shared" si="0"/>
        <v>Via san vitale 26A Bologna</v>
      </c>
      <c r="F39" s="40" t="s">
        <v>839</v>
      </c>
      <c r="G39" s="38"/>
      <c r="H39" s="38"/>
      <c r="I39" s="79" t="s">
        <v>572</v>
      </c>
      <c r="J39" s="79" t="s">
        <v>573</v>
      </c>
      <c r="K39" s="79"/>
      <c r="L39" s="51" t="s">
        <v>1205</v>
      </c>
      <c r="M39" s="145" t="s">
        <v>1491</v>
      </c>
      <c r="N39" s="8">
        <v>14</v>
      </c>
      <c r="O39" s="3" t="s">
        <v>5</v>
      </c>
      <c r="P39" s="43"/>
      <c r="Q39" s="3" t="s">
        <v>3</v>
      </c>
      <c r="S39" s="3" t="s">
        <v>5</v>
      </c>
      <c r="T39" s="3"/>
      <c r="U39" s="3"/>
      <c r="V39" s="3"/>
      <c r="W39"/>
      <c r="X39" s="3" t="s">
        <v>1201</v>
      </c>
      <c r="Y39" s="3" t="s">
        <v>1205</v>
      </c>
      <c r="Z39" s="3" t="s">
        <v>16</v>
      </c>
      <c r="AA39" s="3" t="s">
        <v>6</v>
      </c>
      <c r="AB39" s="3" t="s">
        <v>16</v>
      </c>
      <c r="AC39" s="3" t="s">
        <v>6</v>
      </c>
      <c r="AD39" s="3" t="s">
        <v>26</v>
      </c>
      <c r="AE39" s="3" t="s">
        <v>1021</v>
      </c>
      <c r="AF39" s="48" t="s">
        <v>1311</v>
      </c>
      <c r="AG39" s="48" t="s">
        <v>1233</v>
      </c>
      <c r="AH39" s="48"/>
      <c r="AI39" s="48"/>
      <c r="AJ39" s="48"/>
      <c r="AR39" s="45" t="s">
        <v>1187</v>
      </c>
      <c r="AS39" s="6" t="s">
        <v>348</v>
      </c>
      <c r="AT39" s="70" t="str" cm="1">
        <f t="array" ref="AT39">_xlfn.IFS(N39&lt;=2.5,"Assente o entro 2.5 cm",AND(L39="Con gradino/i",N39&gt;2.5,N39&lt;=5),"fra 2.5 e 5 cm",AND(L39="Con gradino/i",N39&gt;5,N39&lt;=10),"fra 5 e 10 cm",AND(L39="Con gradino/i",N39&gt;10,N39&lt;=15),"tra 10 e 15 cm",AND(L39="Con gradino/i",N39&gt;15),"oltre 15 cm",TRUE,"")</f>
        <v>tra 10 e 15 cm</v>
      </c>
      <c r="AU39" s="2" t="s">
        <v>2961</v>
      </c>
      <c r="AV39" s="2">
        <f t="shared" si="1"/>
        <v>116.66666666666667</v>
      </c>
      <c r="AW39" s="6" t="s">
        <v>3414</v>
      </c>
      <c r="AX39" s="2" t="s">
        <v>3424</v>
      </c>
      <c r="AY39" s="2" t="s">
        <v>3426</v>
      </c>
    </row>
    <row r="40" spans="1:51" ht="12.6" x14ac:dyDescent="0.25">
      <c r="A40" s="144" t="s">
        <v>135</v>
      </c>
      <c r="B40" s="3" t="s">
        <v>295</v>
      </c>
      <c r="C40" s="12" t="s">
        <v>136</v>
      </c>
      <c r="D40" s="3" t="s">
        <v>341</v>
      </c>
      <c r="E40" s="3" t="str">
        <f t="shared" ref="E40:E76" si="2">CONCATENATE(C40," ",D40)</f>
        <v>Via san vitale 40a Bologna</v>
      </c>
      <c r="F40" s="40" t="s">
        <v>840</v>
      </c>
      <c r="G40" s="38"/>
      <c r="H40" s="38"/>
      <c r="I40" s="79" t="s">
        <v>574</v>
      </c>
      <c r="J40" s="79" t="s">
        <v>575</v>
      </c>
      <c r="K40" s="79"/>
      <c r="L40" s="51" t="s">
        <v>1205</v>
      </c>
      <c r="M40" s="145" t="s">
        <v>1491</v>
      </c>
      <c r="N40" s="8">
        <v>8</v>
      </c>
      <c r="O40" s="3" t="s">
        <v>5</v>
      </c>
      <c r="P40" s="43"/>
      <c r="W40"/>
      <c r="X40" s="3" t="s">
        <v>30</v>
      </c>
      <c r="AE40" s="9" t="s">
        <v>1022</v>
      </c>
      <c r="AF40" s="56" t="s">
        <v>1312</v>
      </c>
      <c r="AG40" s="56"/>
      <c r="AH40" s="56"/>
      <c r="AI40" s="56"/>
      <c r="AJ40" s="56"/>
      <c r="AR40" s="45" t="s">
        <v>1187</v>
      </c>
      <c r="AS40" s="6" t="s">
        <v>348</v>
      </c>
      <c r="AT40" s="70" t="str" cm="1">
        <f t="array" ref="AT40">_xlfn.IFS(N40&lt;=2.5,"Assente o entro 2.5 cm",AND(L40="Con gradino/i",N40&gt;2.5,N40&lt;=5),"fra 2.5 e 5 cm",AND(L40="Con gradino/i",N40&gt;5,N40&lt;=10),"fra 5 e 10 cm",AND(L40="Con gradino/i",N40&gt;10,N40&lt;=15),"tra 10 e 15 cm",AND(L40="Con gradino/i",N40&gt;15),"oltre 15 cm",TRUE,"")</f>
        <v>fra 5 e 10 cm</v>
      </c>
      <c r="AU40" s="2" t="s">
        <v>2960</v>
      </c>
      <c r="AV40" s="2">
        <f t="shared" si="1"/>
        <v>66.666666666666671</v>
      </c>
      <c r="AW40" s="6" t="s">
        <v>3414</v>
      </c>
      <c r="AX40" s="2" t="s">
        <v>3424</v>
      </c>
      <c r="AY40" s="2" t="s">
        <v>3426</v>
      </c>
    </row>
    <row r="41" spans="1:51" ht="12.6" x14ac:dyDescent="0.25">
      <c r="A41" s="144" t="s">
        <v>2936</v>
      </c>
      <c r="B41" s="3" t="s">
        <v>3049</v>
      </c>
      <c r="C41" s="3" t="s">
        <v>137</v>
      </c>
      <c r="D41" s="3" t="s">
        <v>341</v>
      </c>
      <c r="E41" s="3" t="str">
        <f t="shared" si="2"/>
        <v>Via san vitale 50a Bologna</v>
      </c>
      <c r="F41" s="40" t="s">
        <v>841</v>
      </c>
      <c r="G41" s="38"/>
      <c r="H41" s="38"/>
      <c r="I41" s="79" t="s">
        <v>576</v>
      </c>
      <c r="J41" s="79" t="s">
        <v>577</v>
      </c>
      <c r="K41" s="79"/>
      <c r="L41" s="51" t="s">
        <v>1205</v>
      </c>
      <c r="M41" s="145" t="s">
        <v>1491</v>
      </c>
      <c r="N41" s="8">
        <v>10</v>
      </c>
      <c r="O41" s="3" t="s">
        <v>5</v>
      </c>
      <c r="P41" s="43"/>
      <c r="Q41" s="3" t="s">
        <v>3</v>
      </c>
      <c r="R41" s="3" t="s">
        <v>10</v>
      </c>
      <c r="W41"/>
      <c r="X41" s="3" t="s">
        <v>30</v>
      </c>
      <c r="AE41" s="9" t="s">
        <v>1023</v>
      </c>
      <c r="AF41" s="56" t="s">
        <v>1313</v>
      </c>
      <c r="AG41" s="56"/>
      <c r="AH41" s="56"/>
      <c r="AI41" s="56"/>
      <c r="AJ41" s="56"/>
      <c r="AR41" s="45" t="s">
        <v>1187</v>
      </c>
      <c r="AS41" s="6" t="s">
        <v>348</v>
      </c>
      <c r="AT41" s="70" t="str" cm="1">
        <f t="array" ref="AT41">_xlfn.IFS(N41&lt;=2.5,"Assente o entro 2.5 cm",AND(L41="Con gradino/i",N41&gt;2.5,N41&lt;=5),"fra 2.5 e 5 cm",AND(L41="Con gradino/i",N41&gt;5,N41&lt;=10),"fra 5 e 10 cm",AND(L41="Con gradino/i",N41&gt;10,N41&lt;=15),"tra 10 e 15 cm",AND(L41="Con gradino/i",N41&gt;15),"oltre 15 cm",TRUE,"")</f>
        <v>fra 5 e 10 cm</v>
      </c>
      <c r="AU41" s="2" t="s">
        <v>2960</v>
      </c>
      <c r="AV41" s="2">
        <f t="shared" si="1"/>
        <v>83.333333333333343</v>
      </c>
      <c r="AW41" s="6" t="s">
        <v>3414</v>
      </c>
      <c r="AX41" s="2" t="s">
        <v>3424</v>
      </c>
      <c r="AY41" s="2" t="s">
        <v>3426</v>
      </c>
    </row>
    <row r="42" spans="1:51" ht="12.6" x14ac:dyDescent="0.25">
      <c r="A42" s="144" t="s">
        <v>138</v>
      </c>
      <c r="B42" s="3" t="s">
        <v>1716</v>
      </c>
      <c r="C42" s="3" t="s">
        <v>139</v>
      </c>
      <c r="D42" s="3" t="s">
        <v>341</v>
      </c>
      <c r="E42" s="3" t="str">
        <f t="shared" si="2"/>
        <v>Via san vitale 54d Bologna</v>
      </c>
      <c r="F42" s="40" t="s">
        <v>842</v>
      </c>
      <c r="G42" s="38"/>
      <c r="H42" s="38"/>
      <c r="I42" s="79" t="s">
        <v>578</v>
      </c>
      <c r="J42" s="79" t="s">
        <v>579</v>
      </c>
      <c r="K42" s="79"/>
      <c r="L42" s="51" t="s">
        <v>1205</v>
      </c>
      <c r="M42" s="145" t="s">
        <v>1491</v>
      </c>
      <c r="N42" s="8">
        <v>8</v>
      </c>
      <c r="O42" s="3" t="s">
        <v>5</v>
      </c>
      <c r="P42" s="43"/>
      <c r="Q42" s="3" t="s">
        <v>3</v>
      </c>
      <c r="R42" s="3" t="s">
        <v>10</v>
      </c>
      <c r="W42"/>
      <c r="X42" s="3" t="s">
        <v>30</v>
      </c>
      <c r="AE42" s="9" t="s">
        <v>1024</v>
      </c>
      <c r="AF42" s="56" t="s">
        <v>1314</v>
      </c>
      <c r="AG42" s="56"/>
      <c r="AH42" s="56"/>
      <c r="AI42" s="56"/>
      <c r="AJ42" s="56"/>
      <c r="AR42" s="45" t="s">
        <v>1187</v>
      </c>
      <c r="AS42" s="6" t="s">
        <v>348</v>
      </c>
      <c r="AT42" s="70" t="str" cm="1">
        <f t="array" ref="AT42">_xlfn.IFS(N42&lt;=2.5,"Assente o entro 2.5 cm",AND(L42="Con gradino/i",N42&gt;2.5,N42&lt;=5),"fra 2.5 e 5 cm",AND(L42="Con gradino/i",N42&gt;5,N42&lt;=10),"fra 5 e 10 cm",AND(L42="Con gradino/i",N42&gt;10,N42&lt;=15),"tra 10 e 15 cm",AND(L42="Con gradino/i",N42&gt;15),"oltre 15 cm",TRUE,"")</f>
        <v>fra 5 e 10 cm</v>
      </c>
      <c r="AU42" s="2" t="s">
        <v>2960</v>
      </c>
      <c r="AV42" s="2">
        <f t="shared" si="1"/>
        <v>66.666666666666671</v>
      </c>
      <c r="AW42" s="6" t="s">
        <v>3414</v>
      </c>
      <c r="AX42" s="2" t="s">
        <v>3424</v>
      </c>
      <c r="AY42" s="2" t="s">
        <v>3426</v>
      </c>
    </row>
    <row r="43" spans="1:51" ht="12.6" x14ac:dyDescent="0.25">
      <c r="A43" s="144" t="s">
        <v>2937</v>
      </c>
      <c r="B43" s="3" t="s">
        <v>1</v>
      </c>
      <c r="C43" s="3" t="s">
        <v>140</v>
      </c>
      <c r="D43" s="3" t="s">
        <v>341</v>
      </c>
      <c r="E43" s="3" t="str">
        <f t="shared" si="2"/>
        <v>Via san Vitale 54e Bologna</v>
      </c>
      <c r="F43" s="40" t="s">
        <v>843</v>
      </c>
      <c r="G43" s="38"/>
      <c r="H43" s="38"/>
      <c r="I43" s="79" t="s">
        <v>580</v>
      </c>
      <c r="J43" s="79" t="s">
        <v>581</v>
      </c>
      <c r="K43" s="79"/>
      <c r="L43" s="51" t="s">
        <v>1205</v>
      </c>
      <c r="M43" s="145" t="s">
        <v>1491</v>
      </c>
      <c r="N43" s="8">
        <v>18</v>
      </c>
      <c r="O43" s="3" t="s">
        <v>5</v>
      </c>
      <c r="P43" s="43"/>
      <c r="Q43" s="3" t="s">
        <v>3</v>
      </c>
      <c r="R43" s="3" t="s">
        <v>10</v>
      </c>
      <c r="S43" s="3" t="s">
        <v>141</v>
      </c>
      <c r="T43" s="3"/>
      <c r="U43" s="3"/>
      <c r="V43" s="3"/>
      <c r="W43"/>
      <c r="X43" s="3" t="s">
        <v>30</v>
      </c>
      <c r="AR43" s="45" t="s">
        <v>1187</v>
      </c>
      <c r="AS43" s="6" t="s">
        <v>348</v>
      </c>
      <c r="AT43" s="70" t="str" cm="1">
        <f t="array" ref="AT43">_xlfn.IFS(N43&lt;=2.5,"Assente o entro 2.5 cm",AND(L43="Con gradino/i",N43&gt;2.5,N43&lt;=5),"fra 2.5 e 5 cm",AND(L43="Con gradino/i",N43&gt;5,N43&lt;=10),"fra 5 e 10 cm",AND(L43="Con gradino/i",N43&gt;10,N43&lt;=15),"tra 10 e 15 cm",AND(L43="Con gradino/i",N43&gt;15),"oltre 15 cm",TRUE,"")</f>
        <v>oltre 15 cm</v>
      </c>
      <c r="AU43" s="2" t="s">
        <v>2958</v>
      </c>
      <c r="AV43" s="2">
        <f t="shared" si="1"/>
        <v>150</v>
      </c>
      <c r="AW43" s="6" t="s">
        <v>3414</v>
      </c>
      <c r="AX43" s="2" t="s">
        <v>3424</v>
      </c>
      <c r="AY43" s="2" t="s">
        <v>3426</v>
      </c>
    </row>
    <row r="44" spans="1:51" ht="12.6" x14ac:dyDescent="0.25">
      <c r="A44" s="144" t="s">
        <v>142</v>
      </c>
      <c r="B44" s="3" t="s">
        <v>1</v>
      </c>
      <c r="C44" s="3" t="s">
        <v>143</v>
      </c>
      <c r="D44" s="3" t="s">
        <v>341</v>
      </c>
      <c r="E44" s="3" t="str">
        <f t="shared" si="2"/>
        <v>Via san vitale 56f Bologna</v>
      </c>
      <c r="F44" s="40" t="s">
        <v>844</v>
      </c>
      <c r="G44" s="38"/>
      <c r="H44" s="38"/>
      <c r="I44" s="79" t="s">
        <v>582</v>
      </c>
      <c r="J44" s="79" t="s">
        <v>583</v>
      </c>
      <c r="K44" s="79"/>
      <c r="L44" s="51" t="s">
        <v>1205</v>
      </c>
      <c r="M44" s="145" t="s">
        <v>1491</v>
      </c>
      <c r="N44" s="8">
        <v>4</v>
      </c>
      <c r="O44" s="3" t="s">
        <v>5</v>
      </c>
      <c r="P44" s="43"/>
      <c r="Q44" s="3" t="s">
        <v>3</v>
      </c>
      <c r="R44" s="3" t="s">
        <v>144</v>
      </c>
      <c r="W44"/>
      <c r="X44" s="3" t="s">
        <v>30</v>
      </c>
      <c r="AE44" s="9" t="s">
        <v>1025</v>
      </c>
      <c r="AF44" s="56" t="s">
        <v>1315</v>
      </c>
      <c r="AG44" s="56"/>
      <c r="AH44" s="56"/>
      <c r="AI44" s="56"/>
      <c r="AJ44" s="56"/>
      <c r="AR44" s="45" t="s">
        <v>1187</v>
      </c>
      <c r="AS44" s="6" t="s">
        <v>348</v>
      </c>
      <c r="AT44" s="70" t="str" cm="1">
        <f t="array" ref="AT44">_xlfn.IFS(N44&lt;=2.5,"Assente o entro 2.5 cm",AND(L44="Con gradino/i",N44&gt;2.5,N44&lt;=5),"fra 2.5 e 5 cm",AND(L44="Con gradino/i",N44&gt;5,N44&lt;=10),"fra 5 e 10 cm",AND(L44="Con gradino/i",N44&gt;10,N44&lt;=15),"tra 10 e 15 cm",AND(L44="Con gradino/i",N44&gt;15),"oltre 15 cm",TRUE,"")</f>
        <v>fra 2.5 e 5 cm</v>
      </c>
      <c r="AU44" s="2" t="s">
        <v>2957</v>
      </c>
      <c r="AV44" s="2">
        <f t="shared" si="1"/>
        <v>33.333333333333336</v>
      </c>
      <c r="AW44" s="6" t="s">
        <v>3414</v>
      </c>
      <c r="AX44" s="2" t="s">
        <v>3424</v>
      </c>
      <c r="AY44" s="2" t="s">
        <v>3426</v>
      </c>
    </row>
    <row r="45" spans="1:51" ht="12.6" x14ac:dyDescent="0.25">
      <c r="A45" s="144" t="s">
        <v>145</v>
      </c>
      <c r="B45" s="3" t="s">
        <v>1</v>
      </c>
      <c r="C45" s="3" t="s">
        <v>146</v>
      </c>
      <c r="D45" s="3" t="s">
        <v>341</v>
      </c>
      <c r="E45" s="3" t="str">
        <f t="shared" si="2"/>
        <v>Via san vitale 62b Bologna</v>
      </c>
      <c r="F45" s="40" t="s">
        <v>845</v>
      </c>
      <c r="G45" s="38"/>
      <c r="H45" s="38"/>
      <c r="I45" s="79" t="s">
        <v>584</v>
      </c>
      <c r="J45" s="79" t="s">
        <v>585</v>
      </c>
      <c r="K45" s="79"/>
      <c r="L45" s="51" t="s">
        <v>1205</v>
      </c>
      <c r="M45" s="145" t="s">
        <v>1491</v>
      </c>
      <c r="N45" s="8">
        <v>20</v>
      </c>
      <c r="O45" s="3" t="s">
        <v>5</v>
      </c>
      <c r="P45" s="43"/>
      <c r="Q45" s="3" t="s">
        <v>147</v>
      </c>
      <c r="R45" s="3" t="s">
        <v>148</v>
      </c>
      <c r="W45"/>
      <c r="X45" s="3" t="s">
        <v>30</v>
      </c>
      <c r="AE45" s="9" t="s">
        <v>1026</v>
      </c>
      <c r="AF45" s="56" t="s">
        <v>1316</v>
      </c>
      <c r="AG45" s="56"/>
      <c r="AH45" s="56"/>
      <c r="AI45" s="56"/>
      <c r="AJ45" s="56"/>
      <c r="AR45" s="45" t="s">
        <v>1187</v>
      </c>
      <c r="AS45" s="6" t="s">
        <v>348</v>
      </c>
      <c r="AT45" s="70" t="str" cm="1">
        <f t="array" ref="AT45">_xlfn.IFS(N45&lt;=2.5,"Assente o entro 2.5 cm",AND(L45="Con gradino/i",N45&gt;2.5,N45&lt;=5),"fra 2.5 e 5 cm",AND(L45="Con gradino/i",N45&gt;5,N45&lt;=10),"fra 5 e 10 cm",AND(L45="Con gradino/i",N45&gt;10,N45&lt;=15),"tra 10 e 15 cm",AND(L45="Con gradino/i",N45&gt;15),"oltre 15 cm",TRUE,"")</f>
        <v>oltre 15 cm</v>
      </c>
      <c r="AU45" s="2" t="s">
        <v>2958</v>
      </c>
      <c r="AV45" s="2">
        <f t="shared" si="1"/>
        <v>166.66666666666669</v>
      </c>
      <c r="AW45" s="6" t="s">
        <v>3414</v>
      </c>
      <c r="AX45" s="2" t="s">
        <v>3424</v>
      </c>
      <c r="AY45" s="2" t="s">
        <v>3426</v>
      </c>
    </row>
    <row r="46" spans="1:51" ht="12.6" x14ac:dyDescent="0.25">
      <c r="A46" s="144" t="s">
        <v>149</v>
      </c>
      <c r="B46" s="3" t="s">
        <v>1</v>
      </c>
      <c r="C46" s="3" t="s">
        <v>150</v>
      </c>
      <c r="D46" s="3" t="s">
        <v>341</v>
      </c>
      <c r="E46" s="3" t="str">
        <f t="shared" si="2"/>
        <v>Via san vitale 64a Bologna</v>
      </c>
      <c r="F46" s="40" t="s">
        <v>846</v>
      </c>
      <c r="G46" s="38"/>
      <c r="H46" s="38"/>
      <c r="I46" s="79" t="s">
        <v>586</v>
      </c>
      <c r="J46" s="79" t="s">
        <v>587</v>
      </c>
      <c r="K46" s="79"/>
      <c r="L46" s="51" t="s">
        <v>1205</v>
      </c>
      <c r="M46" s="145" t="s">
        <v>1491</v>
      </c>
      <c r="N46" s="8">
        <v>4</v>
      </c>
      <c r="O46" s="3" t="s">
        <v>5</v>
      </c>
      <c r="P46" s="43"/>
      <c r="Q46" s="3" t="s">
        <v>151</v>
      </c>
      <c r="R46" s="3" t="s">
        <v>10</v>
      </c>
      <c r="W46"/>
      <c r="X46" s="3" t="s">
        <v>30</v>
      </c>
      <c r="AE46" s="9" t="s">
        <v>1027</v>
      </c>
      <c r="AF46" s="56" t="s">
        <v>1317</v>
      </c>
      <c r="AG46" s="56"/>
      <c r="AH46" s="56"/>
      <c r="AI46" s="56"/>
      <c r="AJ46" s="56"/>
      <c r="AR46" s="45" t="s">
        <v>1187</v>
      </c>
      <c r="AS46" s="6" t="s">
        <v>348</v>
      </c>
      <c r="AT46" s="70" t="str" cm="1">
        <f t="array" ref="AT46">_xlfn.IFS(N46&lt;=2.5,"Assente o entro 2.5 cm",AND(L46="Con gradino/i",N46&gt;2.5,N46&lt;=5),"fra 2.5 e 5 cm",AND(L46="Con gradino/i",N46&gt;5,N46&lt;=10),"fra 5 e 10 cm",AND(L46="Con gradino/i",N46&gt;10,N46&lt;=15),"tra 10 e 15 cm",AND(L46="Con gradino/i",N46&gt;15),"oltre 15 cm",TRUE,"")</f>
        <v>fra 2.5 e 5 cm</v>
      </c>
      <c r="AU46" s="2" t="s">
        <v>2957</v>
      </c>
      <c r="AV46" s="2">
        <f t="shared" si="1"/>
        <v>33.333333333333336</v>
      </c>
      <c r="AW46" s="6" t="s">
        <v>3414</v>
      </c>
      <c r="AX46" s="2" t="s">
        <v>3424</v>
      </c>
      <c r="AY46" s="2" t="s">
        <v>3426</v>
      </c>
    </row>
    <row r="47" spans="1:51" ht="12.6" x14ac:dyDescent="0.25">
      <c r="A47" s="144" t="s">
        <v>152</v>
      </c>
      <c r="B47" s="3" t="s">
        <v>1</v>
      </c>
      <c r="C47" s="3" t="s">
        <v>153</v>
      </c>
      <c r="D47" s="3" t="s">
        <v>341</v>
      </c>
      <c r="E47" s="3" t="str">
        <f t="shared" si="2"/>
        <v>Via san vitale 66a Bologna</v>
      </c>
      <c r="F47" s="40" t="s">
        <v>847</v>
      </c>
      <c r="G47" s="38"/>
      <c r="H47" s="38"/>
      <c r="I47" s="79" t="s">
        <v>588</v>
      </c>
      <c r="J47" s="79" t="s">
        <v>589</v>
      </c>
      <c r="K47" s="79"/>
      <c r="L47" s="51" t="s">
        <v>1205</v>
      </c>
      <c r="M47" s="145" t="s">
        <v>1491</v>
      </c>
      <c r="N47" s="8">
        <v>6</v>
      </c>
      <c r="P47" s="43"/>
      <c r="Q47" s="3" t="s">
        <v>3</v>
      </c>
      <c r="R47" s="3" t="s">
        <v>10</v>
      </c>
      <c r="W47"/>
      <c r="X47" s="3" t="s">
        <v>30</v>
      </c>
      <c r="AE47" s="9" t="s">
        <v>1028</v>
      </c>
      <c r="AF47" s="56" t="s">
        <v>1318</v>
      </c>
      <c r="AG47" s="56"/>
      <c r="AH47" s="56"/>
      <c r="AI47" s="56"/>
      <c r="AJ47" s="56"/>
      <c r="AR47" s="45" t="s">
        <v>1187</v>
      </c>
      <c r="AS47" s="6" t="s">
        <v>348</v>
      </c>
      <c r="AT47" s="70" t="str" cm="1">
        <f t="array" ref="AT47">_xlfn.IFS(N47&lt;=2.5,"Assente o entro 2.5 cm",AND(L47="Con gradino/i",N47&gt;2.5,N47&lt;=5),"fra 2.5 e 5 cm",AND(L47="Con gradino/i",N47&gt;5,N47&lt;=10),"fra 5 e 10 cm",AND(L47="Con gradino/i",N47&gt;10,N47&lt;=15),"tra 10 e 15 cm",AND(L47="Con gradino/i",N47&gt;15),"oltre 15 cm",TRUE,"")</f>
        <v>fra 5 e 10 cm</v>
      </c>
      <c r="AU47" s="2" t="s">
        <v>2960</v>
      </c>
      <c r="AV47" s="2">
        <f t="shared" si="1"/>
        <v>50</v>
      </c>
      <c r="AW47" s="6" t="s">
        <v>3414</v>
      </c>
      <c r="AX47" s="2" t="s">
        <v>3424</v>
      </c>
      <c r="AY47" s="2" t="s">
        <v>3426</v>
      </c>
    </row>
    <row r="48" spans="1:51" ht="12.6" x14ac:dyDescent="0.25">
      <c r="A48" s="144" t="s">
        <v>154</v>
      </c>
      <c r="B48" s="3" t="s">
        <v>1</v>
      </c>
      <c r="C48" s="3" t="s">
        <v>155</v>
      </c>
      <c r="D48" s="3" t="s">
        <v>341</v>
      </c>
      <c r="E48" s="3" t="str">
        <f t="shared" si="2"/>
        <v>Via san Vitale 78a Bologna</v>
      </c>
      <c r="F48" s="40" t="s">
        <v>848</v>
      </c>
      <c r="G48" s="38"/>
      <c r="H48" s="38"/>
      <c r="I48" s="79" t="s">
        <v>590</v>
      </c>
      <c r="J48" s="79" t="s">
        <v>591</v>
      </c>
      <c r="K48" s="79"/>
      <c r="L48" s="51" t="s">
        <v>1203</v>
      </c>
      <c r="M48" s="145" t="s">
        <v>973</v>
      </c>
      <c r="N48" s="8">
        <v>1</v>
      </c>
      <c r="O48" s="3" t="s">
        <v>5</v>
      </c>
      <c r="P48" s="43"/>
      <c r="Q48" s="3" t="s">
        <v>3</v>
      </c>
      <c r="R48" s="3" t="s">
        <v>34</v>
      </c>
      <c r="W48"/>
      <c r="X48" s="3" t="s">
        <v>30</v>
      </c>
      <c r="AE48" s="9" t="s">
        <v>1029</v>
      </c>
      <c r="AF48" s="56" t="s">
        <v>1319</v>
      </c>
      <c r="AG48" s="56"/>
      <c r="AH48" s="56"/>
      <c r="AI48" s="56"/>
      <c r="AJ48" s="56"/>
      <c r="AR48" s="45" t="s">
        <v>1187</v>
      </c>
      <c r="AS48" s="6" t="s">
        <v>348</v>
      </c>
      <c r="AT48" s="70" t="str" cm="1">
        <f t="array" ref="AT48">_xlfn.IFS(N48&lt;=2.5,"Assente o entro 2.5 cm",AND(L48="Con gradino/i",N48&gt;2.5,N48&lt;=5),"fra 2.5 e 5 cm",AND(L48="Con gradino/i",N48&gt;5,N48&lt;=10),"fra 5 e 10 cm",AND(L48="Con gradino/i",N48&gt;10,N48&lt;=15),"tra 10 e 15 cm",AND(L48="Con gradino/i",N48&gt;15),"oltre 15 cm",TRUE,"")</f>
        <v>Assente o entro 2.5 cm</v>
      </c>
      <c r="AU48" s="2" t="s">
        <v>2959</v>
      </c>
      <c r="AV48" s="2">
        <f t="shared" si="1"/>
        <v>8.3333333333333339</v>
      </c>
      <c r="AW48" s="6" t="s">
        <v>3414</v>
      </c>
      <c r="AX48" s="2" t="s">
        <v>3424</v>
      </c>
      <c r="AY48" s="2" t="s">
        <v>3426</v>
      </c>
    </row>
    <row r="49" spans="1:51" ht="12.6" x14ac:dyDescent="0.25">
      <c r="A49" s="144" t="s">
        <v>156</v>
      </c>
      <c r="B49" s="3" t="s">
        <v>1</v>
      </c>
      <c r="C49" s="3" t="s">
        <v>157</v>
      </c>
      <c r="D49" s="3" t="s">
        <v>341</v>
      </c>
      <c r="E49" s="3" t="str">
        <f t="shared" si="2"/>
        <v>Via san Vitale 80a Bologna</v>
      </c>
      <c r="F49" s="40" t="s">
        <v>849</v>
      </c>
      <c r="G49" s="38"/>
      <c r="H49" s="38"/>
      <c r="I49" s="79" t="s">
        <v>592</v>
      </c>
      <c r="J49" s="79" t="s">
        <v>593</v>
      </c>
      <c r="K49" s="79"/>
      <c r="L49" s="51" t="s">
        <v>1203</v>
      </c>
      <c r="M49" s="145" t="s">
        <v>973</v>
      </c>
      <c r="P49" s="43"/>
      <c r="Q49" s="3" t="s">
        <v>54</v>
      </c>
      <c r="R49" s="3" t="s">
        <v>148</v>
      </c>
      <c r="W49"/>
      <c r="X49" s="3" t="s">
        <v>30</v>
      </c>
      <c r="AE49" s="9" t="s">
        <v>1030</v>
      </c>
      <c r="AF49" s="56" t="s">
        <v>1320</v>
      </c>
      <c r="AG49" s="56"/>
      <c r="AH49" s="56"/>
      <c r="AI49" s="56"/>
      <c r="AJ49" s="56"/>
      <c r="AR49" s="45" t="s">
        <v>1187</v>
      </c>
      <c r="AS49" s="6" t="s">
        <v>348</v>
      </c>
      <c r="AT49" s="70" t="str" cm="1">
        <f t="array" ref="AT49">_xlfn.IFS(N49&lt;=2.5,"Assente o entro 2.5 cm",AND(L49="Con gradino/i",N49&gt;2.5,N49&lt;=5),"fra 2.5 e 5 cm",AND(L49="Con gradino/i",N49&gt;5,N49&lt;=10),"fra 5 e 10 cm",AND(L49="Con gradino/i",N49&gt;10,N49&lt;=15),"tra 10 e 15 cm",AND(L49="Con gradino/i",N49&gt;15),"oltre 15 cm",TRUE,"")</f>
        <v>Assente o entro 2.5 cm</v>
      </c>
      <c r="AU49" s="2" t="s">
        <v>2959</v>
      </c>
      <c r="AV49" s="2">
        <f t="shared" si="1"/>
        <v>0</v>
      </c>
      <c r="AW49" s="6" t="s">
        <v>3414</v>
      </c>
      <c r="AX49" s="2" t="s">
        <v>3424</v>
      </c>
      <c r="AY49" s="2" t="s">
        <v>3426</v>
      </c>
    </row>
    <row r="50" spans="1:51" ht="12.6" x14ac:dyDescent="0.25">
      <c r="A50" s="144" t="s">
        <v>158</v>
      </c>
      <c r="B50" s="3" t="s">
        <v>1</v>
      </c>
      <c r="C50" s="3" t="s">
        <v>159</v>
      </c>
      <c r="D50" s="3" t="s">
        <v>341</v>
      </c>
      <c r="E50" s="3" t="str">
        <f t="shared" si="2"/>
        <v>Via san vitale 82e Bologna</v>
      </c>
      <c r="F50" s="40" t="s">
        <v>850</v>
      </c>
      <c r="G50" s="38"/>
      <c r="H50" s="38"/>
      <c r="I50" s="79" t="s">
        <v>594</v>
      </c>
      <c r="J50" s="79" t="s">
        <v>595</v>
      </c>
      <c r="K50" s="79"/>
      <c r="L50" s="51" t="s">
        <v>1205</v>
      </c>
      <c r="M50" s="145" t="s">
        <v>1491</v>
      </c>
      <c r="N50" s="8">
        <v>3</v>
      </c>
      <c r="O50" s="3" t="s">
        <v>5</v>
      </c>
      <c r="P50" s="43"/>
      <c r="Q50" s="3" t="s">
        <v>151</v>
      </c>
      <c r="R50" s="3" t="s">
        <v>10</v>
      </c>
      <c r="W50"/>
      <c r="X50" s="3" t="s">
        <v>30</v>
      </c>
      <c r="AE50" s="9" t="s">
        <v>1031</v>
      </c>
      <c r="AF50" s="56" t="s">
        <v>1321</v>
      </c>
      <c r="AG50" s="56"/>
      <c r="AH50" s="56"/>
      <c r="AI50" s="56"/>
      <c r="AJ50" s="56"/>
      <c r="AR50" s="45" t="s">
        <v>1187</v>
      </c>
      <c r="AS50" s="6" t="s">
        <v>348</v>
      </c>
      <c r="AT50" s="70" t="str" cm="1">
        <f t="array" ref="AT50">_xlfn.IFS(N50&lt;=2.5,"Assente o entro 2.5 cm",AND(L50="Con gradino/i",N50&gt;2.5,N50&lt;=5),"fra 2.5 e 5 cm",AND(L50="Con gradino/i",N50&gt;5,N50&lt;=10),"fra 5 e 10 cm",AND(L50="Con gradino/i",N50&gt;10,N50&lt;=15),"tra 10 e 15 cm",AND(L50="Con gradino/i",N50&gt;15),"oltre 15 cm",TRUE,"")</f>
        <v>fra 2.5 e 5 cm</v>
      </c>
      <c r="AU50" s="2" t="s">
        <v>2957</v>
      </c>
      <c r="AV50" s="2">
        <f t="shared" si="1"/>
        <v>25</v>
      </c>
      <c r="AW50" s="6" t="s">
        <v>3414</v>
      </c>
      <c r="AX50" s="2" t="s">
        <v>3424</v>
      </c>
      <c r="AY50" s="2" t="s">
        <v>3426</v>
      </c>
    </row>
    <row r="51" spans="1:51" ht="12.6" x14ac:dyDescent="0.25">
      <c r="A51" s="144" t="s">
        <v>160</v>
      </c>
      <c r="B51" s="3" t="s">
        <v>66</v>
      </c>
      <c r="C51" s="3" t="s">
        <v>161</v>
      </c>
      <c r="D51" s="3" t="s">
        <v>341</v>
      </c>
      <c r="E51" s="3" t="str">
        <f t="shared" si="2"/>
        <v>Via san vitale 86a Bologna</v>
      </c>
      <c r="F51" s="40" t="s">
        <v>851</v>
      </c>
      <c r="G51" s="38"/>
      <c r="H51" s="38"/>
      <c r="I51" s="79" t="s">
        <v>596</v>
      </c>
      <c r="J51" s="79" t="s">
        <v>597</v>
      </c>
      <c r="K51" s="79"/>
      <c r="L51" s="51" t="s">
        <v>1203</v>
      </c>
      <c r="M51" s="145" t="s">
        <v>973</v>
      </c>
      <c r="N51" s="8">
        <v>1</v>
      </c>
      <c r="O51" s="3" t="s">
        <v>5</v>
      </c>
      <c r="P51" s="43"/>
      <c r="Q51" s="3" t="s">
        <v>3</v>
      </c>
      <c r="R51" s="3" t="s">
        <v>10</v>
      </c>
      <c r="W51"/>
      <c r="X51" s="3" t="s">
        <v>30</v>
      </c>
      <c r="AE51" s="9" t="s">
        <v>1032</v>
      </c>
      <c r="AF51" s="56" t="s">
        <v>1322</v>
      </c>
      <c r="AG51" s="56"/>
      <c r="AH51" s="56"/>
      <c r="AI51" s="56"/>
      <c r="AJ51" s="56"/>
      <c r="AR51" s="45" t="s">
        <v>1187</v>
      </c>
      <c r="AS51" s="6" t="s">
        <v>348</v>
      </c>
      <c r="AT51" s="70" t="str" cm="1">
        <f t="array" ref="AT51">_xlfn.IFS(N51&lt;=2.5,"Assente o entro 2.5 cm",AND(L51="Con gradino/i",N51&gt;2.5,N51&lt;=5),"fra 2.5 e 5 cm",AND(L51="Con gradino/i",N51&gt;5,N51&lt;=10),"fra 5 e 10 cm",AND(L51="Con gradino/i",N51&gt;10,N51&lt;=15),"tra 10 e 15 cm",AND(L51="Con gradino/i",N51&gt;15),"oltre 15 cm",TRUE,"")</f>
        <v>Assente o entro 2.5 cm</v>
      </c>
      <c r="AU51" s="2" t="s">
        <v>2959</v>
      </c>
      <c r="AV51" s="2">
        <f t="shared" si="1"/>
        <v>8.3333333333333339</v>
      </c>
      <c r="AW51" s="6" t="s">
        <v>3414</v>
      </c>
      <c r="AX51" s="2" t="s">
        <v>3424</v>
      </c>
      <c r="AY51" s="2" t="s">
        <v>3426</v>
      </c>
    </row>
    <row r="52" spans="1:51" ht="12.6" x14ac:dyDescent="0.25">
      <c r="A52" s="144" t="s">
        <v>162</v>
      </c>
      <c r="B52" s="3" t="s">
        <v>66</v>
      </c>
      <c r="C52" s="3" t="s">
        <v>163</v>
      </c>
      <c r="D52" s="3" t="s">
        <v>341</v>
      </c>
      <c r="E52" s="3" t="str">
        <f t="shared" si="2"/>
        <v>Via san vitale 94a Bologna</v>
      </c>
      <c r="F52" s="40" t="s">
        <v>852</v>
      </c>
      <c r="G52" s="38"/>
      <c r="H52" s="38"/>
      <c r="I52" s="79" t="s">
        <v>598</v>
      </c>
      <c r="J52" s="79" t="s">
        <v>599</v>
      </c>
      <c r="K52" s="79"/>
      <c r="L52" s="51" t="s">
        <v>1205</v>
      </c>
      <c r="M52" s="145" t="s">
        <v>1491</v>
      </c>
      <c r="N52" s="8">
        <v>3</v>
      </c>
      <c r="O52" s="3" t="s">
        <v>5</v>
      </c>
      <c r="P52" s="43"/>
      <c r="Q52" s="3" t="s">
        <v>3</v>
      </c>
      <c r="R52" s="3" t="s">
        <v>10</v>
      </c>
      <c r="W52"/>
      <c r="X52" s="3" t="s">
        <v>30</v>
      </c>
      <c r="AE52" s="9" t="s">
        <v>1033</v>
      </c>
      <c r="AF52" s="56" t="s">
        <v>1323</v>
      </c>
      <c r="AG52" s="56"/>
      <c r="AH52" s="56"/>
      <c r="AI52" s="56"/>
      <c r="AJ52" s="56"/>
      <c r="AR52" s="45" t="s">
        <v>1187</v>
      </c>
      <c r="AS52" s="6" t="s">
        <v>348</v>
      </c>
      <c r="AT52" s="70" t="str" cm="1">
        <f t="array" ref="AT52">_xlfn.IFS(N52&lt;=2.5,"Assente o entro 2.5 cm",AND(L52="Con gradino/i",N52&gt;2.5,N52&lt;=5),"fra 2.5 e 5 cm",AND(L52="Con gradino/i",N52&gt;5,N52&lt;=10),"fra 5 e 10 cm",AND(L52="Con gradino/i",N52&gt;10,N52&lt;=15),"tra 10 e 15 cm",AND(L52="Con gradino/i",N52&gt;15),"oltre 15 cm",TRUE,"")</f>
        <v>fra 2.5 e 5 cm</v>
      </c>
      <c r="AU52" s="2" t="s">
        <v>2957</v>
      </c>
      <c r="AV52" s="2">
        <f t="shared" si="1"/>
        <v>25</v>
      </c>
      <c r="AW52" s="6" t="s">
        <v>3414</v>
      </c>
      <c r="AX52" s="2" t="s">
        <v>3424</v>
      </c>
      <c r="AY52" s="2" t="s">
        <v>3426</v>
      </c>
    </row>
    <row r="53" spans="1:51" ht="12.6" x14ac:dyDescent="0.25">
      <c r="A53" s="144" t="s">
        <v>164</v>
      </c>
      <c r="B53" s="3" t="s">
        <v>1</v>
      </c>
      <c r="C53" s="3" t="s">
        <v>165</v>
      </c>
      <c r="D53" s="3" t="s">
        <v>341</v>
      </c>
      <c r="E53" s="3" t="str">
        <f t="shared" si="2"/>
        <v>Via san vitale 98a Bologna</v>
      </c>
      <c r="F53" s="40" t="s">
        <v>853</v>
      </c>
      <c r="G53" s="38"/>
      <c r="H53" s="38"/>
      <c r="I53" s="79" t="s">
        <v>600</v>
      </c>
      <c r="J53" s="79" t="s">
        <v>601</v>
      </c>
      <c r="K53" s="79"/>
      <c r="L53" s="51" t="s">
        <v>1205</v>
      </c>
      <c r="M53" s="145" t="s">
        <v>1491</v>
      </c>
      <c r="N53" s="8">
        <v>3</v>
      </c>
      <c r="O53" s="3" t="s">
        <v>5</v>
      </c>
      <c r="P53" s="43"/>
      <c r="Q53" s="3" t="s">
        <v>3</v>
      </c>
      <c r="R53" s="3" t="s">
        <v>10</v>
      </c>
      <c r="W53"/>
      <c r="X53" s="3" t="s">
        <v>30</v>
      </c>
      <c r="AE53" s="9" t="s">
        <v>1034</v>
      </c>
      <c r="AF53" s="56" t="s">
        <v>1324</v>
      </c>
      <c r="AG53" s="56"/>
      <c r="AH53" s="56"/>
      <c r="AI53" s="56"/>
      <c r="AJ53" s="56"/>
      <c r="AR53" s="45" t="s">
        <v>1187</v>
      </c>
      <c r="AS53" s="6" t="s">
        <v>348</v>
      </c>
      <c r="AT53" s="70" t="str" cm="1">
        <f t="array" ref="AT53">_xlfn.IFS(N53&lt;=2.5,"Assente o entro 2.5 cm",AND(L53="Con gradino/i",N53&gt;2.5,N53&lt;=5),"fra 2.5 e 5 cm",AND(L53="Con gradino/i",N53&gt;5,N53&lt;=10),"fra 5 e 10 cm",AND(L53="Con gradino/i",N53&gt;10,N53&lt;=15),"tra 10 e 15 cm",AND(L53="Con gradino/i",N53&gt;15),"oltre 15 cm",TRUE,"")</f>
        <v>fra 2.5 e 5 cm</v>
      </c>
      <c r="AU53" s="2" t="s">
        <v>2957</v>
      </c>
      <c r="AV53" s="2">
        <f t="shared" si="1"/>
        <v>25</v>
      </c>
      <c r="AW53" s="6" t="s">
        <v>3414</v>
      </c>
      <c r="AX53" s="2" t="s">
        <v>3424</v>
      </c>
      <c r="AY53" s="2" t="s">
        <v>3426</v>
      </c>
    </row>
    <row r="54" spans="1:51" ht="12.6" x14ac:dyDescent="0.25">
      <c r="A54" s="144" t="s">
        <v>166</v>
      </c>
      <c r="B54" s="3" t="s">
        <v>1579</v>
      </c>
      <c r="C54" s="3" t="s">
        <v>167</v>
      </c>
      <c r="D54" s="3" t="s">
        <v>341</v>
      </c>
      <c r="E54" s="3" t="str">
        <f t="shared" si="2"/>
        <v>Via san vitale 98b Bologna</v>
      </c>
      <c r="F54" s="40" t="s">
        <v>854</v>
      </c>
      <c r="G54" s="38"/>
      <c r="H54" s="38"/>
      <c r="I54" s="79" t="s">
        <v>602</v>
      </c>
      <c r="J54" s="79" t="s">
        <v>603</v>
      </c>
      <c r="K54" s="79"/>
      <c r="L54" s="51" t="s">
        <v>1203</v>
      </c>
      <c r="M54" s="145" t="s">
        <v>973</v>
      </c>
      <c r="N54" s="8">
        <v>2</v>
      </c>
      <c r="O54" s="3" t="s">
        <v>5</v>
      </c>
      <c r="P54" s="43"/>
      <c r="Q54" s="3" t="s">
        <v>3</v>
      </c>
      <c r="R54" s="3" t="s">
        <v>168</v>
      </c>
      <c r="W54"/>
      <c r="X54" s="3" t="s">
        <v>30</v>
      </c>
      <c r="AE54" s="9" t="s">
        <v>1035</v>
      </c>
      <c r="AF54" s="56" t="s">
        <v>1325</v>
      </c>
      <c r="AG54" s="56"/>
      <c r="AH54" s="56"/>
      <c r="AI54" s="56"/>
      <c r="AJ54" s="56"/>
      <c r="AR54" s="45" t="s">
        <v>1187</v>
      </c>
      <c r="AS54" s="6" t="s">
        <v>348</v>
      </c>
      <c r="AT54" s="70" t="str" cm="1">
        <f t="array" ref="AT54">_xlfn.IFS(N54&lt;=2.5,"Assente o entro 2.5 cm",AND(L54="Con gradino/i",N54&gt;2.5,N54&lt;=5),"fra 2.5 e 5 cm",AND(L54="Con gradino/i",N54&gt;5,N54&lt;=10),"fra 5 e 10 cm",AND(L54="Con gradino/i",N54&gt;10,N54&lt;=15),"tra 10 e 15 cm",AND(L54="Con gradino/i",N54&gt;15),"oltre 15 cm",TRUE,"")</f>
        <v>Assente o entro 2.5 cm</v>
      </c>
      <c r="AU54" s="2" t="s">
        <v>2959</v>
      </c>
      <c r="AV54" s="2">
        <f t="shared" si="1"/>
        <v>16.666666666666668</v>
      </c>
      <c r="AW54" s="6" t="s">
        <v>3414</v>
      </c>
      <c r="AX54" s="2" t="s">
        <v>3424</v>
      </c>
      <c r="AY54" s="2" t="s">
        <v>3426</v>
      </c>
    </row>
    <row r="55" spans="1:51" ht="12.6" x14ac:dyDescent="0.25">
      <c r="A55" s="144" t="s">
        <v>169</v>
      </c>
      <c r="B55" s="3" t="s">
        <v>1</v>
      </c>
      <c r="C55" s="3" t="s">
        <v>170</v>
      </c>
      <c r="D55" s="3" t="s">
        <v>341</v>
      </c>
      <c r="E55" s="3" t="str">
        <f t="shared" si="2"/>
        <v>Via san vitale 112a Bologna</v>
      </c>
      <c r="F55" s="40" t="s">
        <v>855</v>
      </c>
      <c r="G55" s="38"/>
      <c r="H55" s="38"/>
      <c r="I55" s="79" t="s">
        <v>604</v>
      </c>
      <c r="J55" s="79" t="s">
        <v>605</v>
      </c>
      <c r="K55" s="79"/>
      <c r="L55" s="51" t="s">
        <v>1205</v>
      </c>
      <c r="M55" s="145" t="s">
        <v>1491</v>
      </c>
      <c r="N55" s="13" t="s">
        <v>344</v>
      </c>
      <c r="O55" s="3" t="s">
        <v>5</v>
      </c>
      <c r="P55" s="43"/>
      <c r="Q55" s="3" t="s">
        <v>151</v>
      </c>
      <c r="R55" s="3" t="s">
        <v>168</v>
      </c>
      <c r="S55" s="3" t="s">
        <v>5</v>
      </c>
      <c r="T55" s="3"/>
      <c r="U55" s="3"/>
      <c r="V55" s="3"/>
      <c r="W55"/>
      <c r="X55" s="3" t="s">
        <v>30</v>
      </c>
      <c r="AE55" s="9" t="s">
        <v>1036</v>
      </c>
      <c r="AF55" s="56" t="s">
        <v>1326</v>
      </c>
      <c r="AG55" s="56"/>
      <c r="AH55" s="56"/>
      <c r="AI55" s="56"/>
      <c r="AJ55" s="56"/>
      <c r="AR55" s="45" t="s">
        <v>1187</v>
      </c>
      <c r="AS55" s="6" t="s">
        <v>348</v>
      </c>
      <c r="AT55" s="70" t="str" cm="1">
        <f t="array" ref="AT55">_xlfn.IFS(N55&lt;=2.5,"Assente o entro 2.5 cm",AND(L55="Con gradino/i",N55&gt;2.5,N55&lt;=5),"fra 2.5 e 5 cm",AND(L55="Con gradino/i",N55&gt;5,N55&lt;=10),"fra 5 e 10 cm",AND(L55="Con gradino/i",N55&gt;10,N55&lt;=15),"tra 10 e 15 cm",AND(L55="Con gradino/i",N55&gt;15),"oltre 15 cm",TRUE,"")</f>
        <v>oltre 15 cm</v>
      </c>
      <c r="AU55" s="2" t="s">
        <v>2958</v>
      </c>
      <c r="AV55" s="2" t="e">
        <f t="shared" si="1"/>
        <v>#VALUE!</v>
      </c>
      <c r="AW55" s="6" t="s">
        <v>3414</v>
      </c>
      <c r="AX55" s="2" t="s">
        <v>3424</v>
      </c>
      <c r="AY55" s="2" t="s">
        <v>3426</v>
      </c>
    </row>
    <row r="56" spans="1:51" ht="12.6" x14ac:dyDescent="0.25">
      <c r="A56" s="144" t="s">
        <v>171</v>
      </c>
      <c r="B56" s="3" t="s">
        <v>1</v>
      </c>
      <c r="C56" s="3" t="s">
        <v>172</v>
      </c>
      <c r="D56" s="3" t="s">
        <v>341</v>
      </c>
      <c r="E56" s="3" t="str">
        <f t="shared" si="2"/>
        <v>Via san vitale 122a Bologna</v>
      </c>
      <c r="F56" s="40" t="s">
        <v>856</v>
      </c>
      <c r="G56" s="38"/>
      <c r="H56" s="38"/>
      <c r="I56" s="79" t="s">
        <v>606</v>
      </c>
      <c r="J56" s="79" t="s">
        <v>607</v>
      </c>
      <c r="K56" s="79"/>
      <c r="L56" s="51" t="s">
        <v>1203</v>
      </c>
      <c r="M56" s="145" t="s">
        <v>973</v>
      </c>
      <c r="N56" s="8">
        <v>1</v>
      </c>
      <c r="O56" s="3" t="s">
        <v>5</v>
      </c>
      <c r="P56" s="43"/>
      <c r="Q56" s="3" t="s">
        <v>3</v>
      </c>
      <c r="R56" s="3" t="s">
        <v>10</v>
      </c>
      <c r="W56"/>
      <c r="X56" s="3" t="s">
        <v>1199</v>
      </c>
      <c r="Y56" s="3" t="s">
        <v>2570</v>
      </c>
      <c r="Z56" s="3" t="s">
        <v>6</v>
      </c>
      <c r="AA56" s="3" t="s">
        <v>16</v>
      </c>
      <c r="AB56" s="3" t="s">
        <v>16</v>
      </c>
      <c r="AC56" s="3" t="s">
        <v>16</v>
      </c>
      <c r="AD56" s="3" t="s">
        <v>30</v>
      </c>
      <c r="AE56" s="9" t="s">
        <v>1037</v>
      </c>
      <c r="AF56" s="56" t="s">
        <v>1327</v>
      </c>
      <c r="AG56" s="56"/>
      <c r="AH56" s="56"/>
      <c r="AI56" s="56"/>
      <c r="AJ56" s="56"/>
      <c r="AR56" s="45" t="s">
        <v>1187</v>
      </c>
      <c r="AS56" s="6" t="s">
        <v>348</v>
      </c>
      <c r="AT56" s="70" t="str" cm="1">
        <f t="array" ref="AT56">_xlfn.IFS(N56&lt;=2.5,"Assente o entro 2.5 cm",AND(L56="Con gradino/i",N56&gt;2.5,N56&lt;=5),"fra 2.5 e 5 cm",AND(L56="Con gradino/i",N56&gt;5,N56&lt;=10),"fra 5 e 10 cm",AND(L56="Con gradino/i",N56&gt;10,N56&lt;=15),"tra 10 e 15 cm",AND(L56="Con gradino/i",N56&gt;15),"oltre 15 cm",TRUE,"")</f>
        <v>Assente o entro 2.5 cm</v>
      </c>
      <c r="AU56" s="2" t="s">
        <v>2959</v>
      </c>
      <c r="AV56" s="2">
        <f t="shared" si="1"/>
        <v>8.3333333333333339</v>
      </c>
      <c r="AW56" s="6" t="s">
        <v>3414</v>
      </c>
      <c r="AX56" s="2" t="s">
        <v>3424</v>
      </c>
      <c r="AY56" s="2" t="s">
        <v>3426</v>
      </c>
    </row>
    <row r="57" spans="1:51" ht="12.6" x14ac:dyDescent="0.25">
      <c r="A57" s="144" t="s">
        <v>173</v>
      </c>
      <c r="B57" s="3" t="s">
        <v>3048</v>
      </c>
      <c r="C57" s="3" t="s">
        <v>174</v>
      </c>
      <c r="D57" s="3" t="s">
        <v>341</v>
      </c>
      <c r="E57" s="3" t="str">
        <f t="shared" si="2"/>
        <v>Via san vitale 124b Bologna</v>
      </c>
      <c r="F57" s="40" t="s">
        <v>857</v>
      </c>
      <c r="G57" s="38"/>
      <c r="H57" s="38"/>
      <c r="I57" s="79" t="s">
        <v>608</v>
      </c>
      <c r="J57" s="79" t="s">
        <v>609</v>
      </c>
      <c r="K57" s="79"/>
      <c r="L57" s="51" t="s">
        <v>1203</v>
      </c>
      <c r="M57" s="145" t="s">
        <v>973</v>
      </c>
      <c r="N57" s="8"/>
      <c r="O57" s="3" t="s">
        <v>175</v>
      </c>
      <c r="P57" s="43" t="s">
        <v>1172</v>
      </c>
      <c r="Q57" s="3" t="s">
        <v>3</v>
      </c>
      <c r="R57" s="3" t="s">
        <v>10</v>
      </c>
      <c r="W57"/>
      <c r="X57" s="3" t="s">
        <v>30</v>
      </c>
      <c r="AE57" s="14" t="s">
        <v>1038</v>
      </c>
      <c r="AF57" s="57" t="s">
        <v>1328</v>
      </c>
      <c r="AG57" s="57"/>
      <c r="AH57" s="57"/>
      <c r="AI57" s="57"/>
      <c r="AJ57" s="57"/>
      <c r="AR57" s="45" t="s">
        <v>1187</v>
      </c>
      <c r="AS57" s="6" t="s">
        <v>348</v>
      </c>
      <c r="AT57" s="70" t="str" cm="1">
        <f t="array" ref="AT57">_xlfn.IFS(N57&lt;=2.5,"Assente o entro 2.5 cm",AND(L57="Con gradino/i",N57&gt;2.5,N57&lt;=5),"fra 2.5 e 5 cm",AND(L57="Con gradino/i",N57&gt;5,N57&lt;=10),"fra 5 e 10 cm",AND(L57="Con gradino/i",N57&gt;10,N57&lt;=15),"tra 10 e 15 cm",AND(L57="Con gradino/i",N57&gt;15),"oltre 15 cm",TRUE,"")</f>
        <v>Assente o entro 2.5 cm</v>
      </c>
      <c r="AU57" s="2" t="s">
        <v>2959</v>
      </c>
      <c r="AV57" s="2">
        <f t="shared" si="1"/>
        <v>0</v>
      </c>
      <c r="AW57" s="6" t="s">
        <v>3414</v>
      </c>
      <c r="AX57" s="2" t="s">
        <v>3424</v>
      </c>
      <c r="AY57" s="2" t="s">
        <v>3426</v>
      </c>
    </row>
    <row r="58" spans="1:51" ht="12.6" x14ac:dyDescent="0.25">
      <c r="A58" s="144" t="s">
        <v>176</v>
      </c>
      <c r="B58" s="3" t="s">
        <v>66</v>
      </c>
      <c r="C58" s="3" t="s">
        <v>177</v>
      </c>
      <c r="D58" s="3" t="s">
        <v>341</v>
      </c>
      <c r="E58" s="3" t="str">
        <f t="shared" si="2"/>
        <v>Via san vitale 51b Bologna</v>
      </c>
      <c r="F58" s="40" t="s">
        <v>858</v>
      </c>
      <c r="G58" s="38"/>
      <c r="H58" s="38"/>
      <c r="I58" s="79" t="s">
        <v>610</v>
      </c>
      <c r="J58" s="79" t="s">
        <v>611</v>
      </c>
      <c r="K58" s="79"/>
      <c r="L58" s="51" t="s">
        <v>1205</v>
      </c>
      <c r="M58" s="145" t="s">
        <v>1491</v>
      </c>
      <c r="N58" s="8">
        <v>14</v>
      </c>
      <c r="P58" s="43"/>
      <c r="Q58" s="3" t="s">
        <v>3</v>
      </c>
      <c r="R58" s="3" t="s">
        <v>10</v>
      </c>
      <c r="W58"/>
      <c r="X58" s="3" t="s">
        <v>30</v>
      </c>
      <c r="AE58" s="9" t="s">
        <v>1039</v>
      </c>
      <c r="AF58" s="56" t="s">
        <v>1329</v>
      </c>
      <c r="AG58" s="56"/>
      <c r="AH58" s="56"/>
      <c r="AI58" s="56"/>
      <c r="AJ58" s="56"/>
      <c r="AR58" s="45" t="s">
        <v>1187</v>
      </c>
      <c r="AS58" s="6" t="s">
        <v>348</v>
      </c>
      <c r="AT58" s="70" t="str" cm="1">
        <f t="array" ref="AT58">_xlfn.IFS(N58&lt;=2.5,"Assente o entro 2.5 cm",AND(L58="Con gradino/i",N58&gt;2.5,N58&lt;=5),"fra 2.5 e 5 cm",AND(L58="Con gradino/i",N58&gt;5,N58&lt;=10),"fra 5 e 10 cm",AND(L58="Con gradino/i",N58&gt;10,N58&lt;=15),"tra 10 e 15 cm",AND(L58="Con gradino/i",N58&gt;15),"oltre 15 cm",TRUE,"")</f>
        <v>tra 10 e 15 cm</v>
      </c>
      <c r="AU58" s="2" t="s">
        <v>2961</v>
      </c>
      <c r="AV58" s="2">
        <f t="shared" si="1"/>
        <v>116.66666666666667</v>
      </c>
      <c r="AW58" s="6" t="s">
        <v>3414</v>
      </c>
      <c r="AX58" s="2" t="s">
        <v>3424</v>
      </c>
      <c r="AY58" s="2" t="s">
        <v>3426</v>
      </c>
    </row>
    <row r="59" spans="1:51" ht="12.6" x14ac:dyDescent="0.25">
      <c r="A59" s="144" t="s">
        <v>178</v>
      </c>
      <c r="B59" s="3" t="s">
        <v>1</v>
      </c>
      <c r="C59" s="3" t="s">
        <v>179</v>
      </c>
      <c r="D59" s="3" t="s">
        <v>341</v>
      </c>
      <c r="E59" s="3" t="str">
        <f t="shared" si="2"/>
        <v>Via san vitale 39b Bologna</v>
      </c>
      <c r="F59" s="40" t="s">
        <v>859</v>
      </c>
      <c r="G59" s="38"/>
      <c r="H59" s="38"/>
      <c r="I59" s="79" t="s">
        <v>612</v>
      </c>
      <c r="J59" s="79" t="s">
        <v>613</v>
      </c>
      <c r="K59" s="79"/>
      <c r="L59" s="51" t="s">
        <v>1205</v>
      </c>
      <c r="M59" s="145" t="s">
        <v>1491</v>
      </c>
      <c r="N59" s="8">
        <v>14</v>
      </c>
      <c r="P59" s="43"/>
      <c r="Q59" s="3" t="s">
        <v>3</v>
      </c>
      <c r="R59" s="3" t="s">
        <v>180</v>
      </c>
      <c r="W59"/>
      <c r="X59" s="3" t="s">
        <v>30</v>
      </c>
      <c r="AE59" s="9" t="s">
        <v>1040</v>
      </c>
      <c r="AF59" s="56" t="s">
        <v>1330</v>
      </c>
      <c r="AG59" s="56"/>
      <c r="AH59" s="56"/>
      <c r="AI59" s="56"/>
      <c r="AJ59" s="56"/>
      <c r="AR59" s="45" t="s">
        <v>1187</v>
      </c>
      <c r="AS59" s="6" t="s">
        <v>348</v>
      </c>
      <c r="AT59" s="70" t="str" cm="1">
        <f t="array" ref="AT59">_xlfn.IFS(N59&lt;=2.5,"Assente o entro 2.5 cm",AND(L59="Con gradino/i",N59&gt;2.5,N59&lt;=5),"fra 2.5 e 5 cm",AND(L59="Con gradino/i",N59&gt;5,N59&lt;=10),"fra 5 e 10 cm",AND(L59="Con gradino/i",N59&gt;10,N59&lt;=15),"tra 10 e 15 cm",AND(L59="Con gradino/i",N59&gt;15),"oltre 15 cm",TRUE,"")</f>
        <v>tra 10 e 15 cm</v>
      </c>
      <c r="AU59" s="2" t="s">
        <v>2961</v>
      </c>
      <c r="AV59" s="2">
        <f t="shared" si="1"/>
        <v>116.66666666666667</v>
      </c>
      <c r="AW59" s="6" t="s">
        <v>3414</v>
      </c>
      <c r="AX59" s="2" t="s">
        <v>3424</v>
      </c>
      <c r="AY59" s="2" t="s">
        <v>3426</v>
      </c>
    </row>
    <row r="60" spans="1:51" ht="12.6" x14ac:dyDescent="0.25">
      <c r="A60" s="144" t="s">
        <v>181</v>
      </c>
      <c r="B60" s="3" t="s">
        <v>1</v>
      </c>
      <c r="C60" s="3" t="s">
        <v>182</v>
      </c>
      <c r="D60" s="3" t="s">
        <v>341</v>
      </c>
      <c r="E60" s="3" t="str">
        <f t="shared" si="2"/>
        <v>Via san vitale 31b Bologna</v>
      </c>
      <c r="F60" s="40" t="s">
        <v>860</v>
      </c>
      <c r="G60" s="38"/>
      <c r="H60" s="38"/>
      <c r="I60" s="79" t="s">
        <v>614</v>
      </c>
      <c r="J60" s="79" t="s">
        <v>615</v>
      </c>
      <c r="K60" s="79"/>
      <c r="L60" s="51" t="s">
        <v>1205</v>
      </c>
      <c r="M60" s="145" t="s">
        <v>1491</v>
      </c>
      <c r="N60" s="8">
        <v>3</v>
      </c>
      <c r="O60" s="3" t="s">
        <v>5</v>
      </c>
      <c r="P60" s="43"/>
      <c r="Q60" s="3" t="s">
        <v>3</v>
      </c>
      <c r="R60" s="3" t="s">
        <v>180</v>
      </c>
      <c r="W60"/>
      <c r="X60" s="3" t="s">
        <v>30</v>
      </c>
      <c r="AE60" s="9" t="s">
        <v>1041</v>
      </c>
      <c r="AF60" s="56" t="s">
        <v>1331</v>
      </c>
      <c r="AG60" s="56"/>
      <c r="AH60" s="56"/>
      <c r="AI60" s="56"/>
      <c r="AJ60" s="56"/>
      <c r="AR60" s="45" t="s">
        <v>1187</v>
      </c>
      <c r="AS60" s="6" t="s">
        <v>348</v>
      </c>
      <c r="AT60" s="70" t="str" cm="1">
        <f t="array" ref="AT60">_xlfn.IFS(N60&lt;=2.5,"Assente o entro 2.5 cm",AND(L60="Con gradino/i",N60&gt;2.5,N60&lt;=5),"fra 2.5 e 5 cm",AND(L60="Con gradino/i",N60&gt;5,N60&lt;=10),"fra 5 e 10 cm",AND(L60="Con gradino/i",N60&gt;10,N60&lt;=15),"tra 10 e 15 cm",AND(L60="Con gradino/i",N60&gt;15),"oltre 15 cm",TRUE,"")</f>
        <v>fra 2.5 e 5 cm</v>
      </c>
      <c r="AU60" s="2" t="s">
        <v>2957</v>
      </c>
      <c r="AV60" s="2">
        <f t="shared" si="1"/>
        <v>25</v>
      </c>
      <c r="AW60" s="6" t="s">
        <v>3414</v>
      </c>
      <c r="AX60" s="2" t="s">
        <v>3424</v>
      </c>
      <c r="AY60" s="2" t="s">
        <v>3426</v>
      </c>
    </row>
    <row r="61" spans="1:51" ht="12.6" x14ac:dyDescent="0.25">
      <c r="A61" s="144" t="s">
        <v>183</v>
      </c>
      <c r="B61" s="3" t="s">
        <v>1</v>
      </c>
      <c r="C61" s="3" t="s">
        <v>184</v>
      </c>
      <c r="D61" s="3" t="s">
        <v>341</v>
      </c>
      <c r="E61" s="3" t="str">
        <f t="shared" si="2"/>
        <v>Via san vitale 27b Bologna</v>
      </c>
      <c r="F61" s="40" t="s">
        <v>861</v>
      </c>
      <c r="G61" s="38"/>
      <c r="H61" s="38"/>
      <c r="I61" s="79" t="s">
        <v>616</v>
      </c>
      <c r="J61" s="79" t="s">
        <v>617</v>
      </c>
      <c r="K61" s="79"/>
      <c r="L61" s="51" t="s">
        <v>1205</v>
      </c>
      <c r="M61" s="145" t="s">
        <v>1491</v>
      </c>
      <c r="N61" s="13" t="s">
        <v>344</v>
      </c>
      <c r="P61" s="43"/>
      <c r="Q61" s="3" t="s">
        <v>3</v>
      </c>
      <c r="R61" s="3" t="s">
        <v>10</v>
      </c>
      <c r="W61"/>
      <c r="X61" s="3" t="s">
        <v>30</v>
      </c>
      <c r="AE61" s="9" t="s">
        <v>1042</v>
      </c>
      <c r="AF61" s="56" t="s">
        <v>1332</v>
      </c>
      <c r="AG61" s="56"/>
      <c r="AH61" s="56"/>
      <c r="AI61" s="56"/>
      <c r="AJ61" s="56"/>
      <c r="AR61" s="45" t="s">
        <v>1187</v>
      </c>
      <c r="AS61" s="6" t="s">
        <v>348</v>
      </c>
      <c r="AT61" s="70" t="str" cm="1">
        <f t="array" ref="AT61">_xlfn.IFS(N61&lt;=2.5,"Assente o entro 2.5 cm",AND(L61="Con gradino/i",N61&gt;2.5,N61&lt;=5),"fra 2.5 e 5 cm",AND(L61="Con gradino/i",N61&gt;5,N61&lt;=10),"fra 5 e 10 cm",AND(L61="Con gradino/i",N61&gt;10,N61&lt;=15),"tra 10 e 15 cm",AND(L61="Con gradino/i",N61&gt;15),"oltre 15 cm",TRUE,"")</f>
        <v>oltre 15 cm</v>
      </c>
      <c r="AU61" s="2" t="s">
        <v>2958</v>
      </c>
      <c r="AV61" s="2" t="e">
        <f t="shared" si="1"/>
        <v>#VALUE!</v>
      </c>
      <c r="AW61" s="6" t="s">
        <v>3414</v>
      </c>
      <c r="AX61" s="2" t="s">
        <v>3424</v>
      </c>
      <c r="AY61" s="2" t="s">
        <v>3426</v>
      </c>
    </row>
    <row r="62" spans="1:51" ht="12.6" x14ac:dyDescent="0.25">
      <c r="A62" s="144" t="s">
        <v>185</v>
      </c>
      <c r="B62" s="3" t="s">
        <v>1</v>
      </c>
      <c r="C62" s="3" t="s">
        <v>186</v>
      </c>
      <c r="D62" s="3" t="s">
        <v>341</v>
      </c>
      <c r="E62" s="3" t="str">
        <f t="shared" si="2"/>
        <v>Via pratello 31 Bologna</v>
      </c>
      <c r="F62" s="40" t="s">
        <v>862</v>
      </c>
      <c r="G62" s="38"/>
      <c r="H62" s="38"/>
      <c r="I62" s="79" t="s">
        <v>618</v>
      </c>
      <c r="J62" s="79" t="s">
        <v>619</v>
      </c>
      <c r="K62" s="79"/>
      <c r="L62" s="51" t="s">
        <v>1205</v>
      </c>
      <c r="M62" s="145" t="s">
        <v>1491</v>
      </c>
      <c r="N62" s="8">
        <v>4</v>
      </c>
      <c r="O62" s="3" t="s">
        <v>5</v>
      </c>
      <c r="P62" s="43"/>
      <c r="Q62" s="3" t="s">
        <v>187</v>
      </c>
      <c r="R62" s="3" t="s">
        <v>120</v>
      </c>
      <c r="S62" s="3" t="s">
        <v>5</v>
      </c>
      <c r="T62" s="3"/>
      <c r="U62" s="3"/>
      <c r="V62" s="3"/>
      <c r="W62"/>
      <c r="X62" s="3" t="s">
        <v>1200</v>
      </c>
      <c r="Y62" s="3" t="s">
        <v>1205</v>
      </c>
      <c r="Z62" s="3" t="s">
        <v>6</v>
      </c>
      <c r="AA62" s="3" t="s">
        <v>6</v>
      </c>
      <c r="AB62" s="3" t="s">
        <v>30</v>
      </c>
      <c r="AC62" s="3" t="s">
        <v>30</v>
      </c>
      <c r="AD62" s="3" t="s">
        <v>26</v>
      </c>
      <c r="AE62" s="9" t="s">
        <v>1043</v>
      </c>
      <c r="AF62" s="56" t="s">
        <v>1333</v>
      </c>
      <c r="AG62" s="56"/>
      <c r="AH62" s="56"/>
      <c r="AI62" s="56"/>
      <c r="AJ62" s="56"/>
      <c r="AR62" s="45" t="s">
        <v>1188</v>
      </c>
      <c r="AS62" s="6" t="s">
        <v>348</v>
      </c>
      <c r="AT62" s="70" t="str" cm="1">
        <f t="array" ref="AT62">_xlfn.IFS(N62&lt;=2.5,"Assente o entro 2.5 cm",AND(L62="Con gradino/i",N62&gt;2.5,N62&lt;=5),"fra 2.5 e 5 cm",AND(L62="Con gradino/i",N62&gt;5,N62&lt;=10),"fra 5 e 10 cm",AND(L62="Con gradino/i",N62&gt;10,N62&lt;=15),"tra 10 e 15 cm",AND(L62="Con gradino/i",N62&gt;15),"oltre 15 cm",TRUE,"")</f>
        <v>fra 2.5 e 5 cm</v>
      </c>
      <c r="AU62" s="2" t="s">
        <v>2957</v>
      </c>
      <c r="AV62" s="2">
        <f t="shared" si="1"/>
        <v>33.333333333333336</v>
      </c>
      <c r="AW62" s="6" t="s">
        <v>3398</v>
      </c>
      <c r="AX62" s="2" t="s">
        <v>3424</v>
      </c>
      <c r="AY62" s="2" t="s">
        <v>3426</v>
      </c>
    </row>
    <row r="63" spans="1:51" ht="12.6" x14ac:dyDescent="0.25">
      <c r="A63" s="144" t="s">
        <v>188</v>
      </c>
      <c r="B63" s="3" t="s">
        <v>1</v>
      </c>
      <c r="C63" s="3" t="s">
        <v>189</v>
      </c>
      <c r="D63" s="3" t="s">
        <v>341</v>
      </c>
      <c r="E63" s="3" t="str">
        <f t="shared" si="2"/>
        <v>Via pratello 103a Bologna</v>
      </c>
      <c r="F63" s="40" t="s">
        <v>863</v>
      </c>
      <c r="G63" s="38"/>
      <c r="H63" s="38"/>
      <c r="I63" s="79" t="s">
        <v>620</v>
      </c>
      <c r="J63" s="79" t="s">
        <v>621</v>
      </c>
      <c r="K63" s="79"/>
      <c r="L63" s="51" t="s">
        <v>1203</v>
      </c>
      <c r="M63" s="145" t="s">
        <v>973</v>
      </c>
      <c r="P63" s="43"/>
      <c r="Q63" s="3" t="s">
        <v>3</v>
      </c>
      <c r="R63" s="3" t="s">
        <v>120</v>
      </c>
      <c r="S63" s="3" t="s">
        <v>5</v>
      </c>
      <c r="T63" s="3"/>
      <c r="U63" s="3"/>
      <c r="V63" s="3"/>
      <c r="W63"/>
      <c r="X63" s="3" t="s">
        <v>1199</v>
      </c>
      <c r="Y63" s="3" t="s">
        <v>2570</v>
      </c>
      <c r="Z63" s="3" t="s">
        <v>6</v>
      </c>
      <c r="AA63" s="3" t="s">
        <v>16</v>
      </c>
      <c r="AB63" s="3" t="s">
        <v>16</v>
      </c>
      <c r="AC63" s="3" t="s">
        <v>16</v>
      </c>
      <c r="AD63" s="3" t="s">
        <v>30</v>
      </c>
      <c r="AE63" s="9" t="s">
        <v>1044</v>
      </c>
      <c r="AF63" s="56" t="s">
        <v>1334</v>
      </c>
      <c r="AG63" s="56"/>
      <c r="AH63" s="56"/>
      <c r="AI63" s="56"/>
      <c r="AJ63" s="56"/>
      <c r="AR63" s="45" t="s">
        <v>1188</v>
      </c>
      <c r="AS63" s="6" t="s">
        <v>348</v>
      </c>
      <c r="AT63" s="70" t="str" cm="1">
        <f t="array" ref="AT63">_xlfn.IFS(N63&lt;=2.5,"Assente o entro 2.5 cm",AND(L63="Con gradino/i",N63&gt;2.5,N63&lt;=5),"fra 2.5 e 5 cm",AND(L63="Con gradino/i",N63&gt;5,N63&lt;=10),"fra 5 e 10 cm",AND(L63="Con gradino/i",N63&gt;10,N63&lt;=15),"tra 10 e 15 cm",AND(L63="Con gradino/i",N63&gt;15),"oltre 15 cm",TRUE,"")</f>
        <v>Assente o entro 2.5 cm</v>
      </c>
      <c r="AU63" s="2" t="s">
        <v>2959</v>
      </c>
      <c r="AV63" s="2">
        <f t="shared" si="1"/>
        <v>0</v>
      </c>
      <c r="AW63" s="6" t="s">
        <v>3398</v>
      </c>
      <c r="AX63" s="2" t="s">
        <v>3424</v>
      </c>
      <c r="AY63" s="2" t="s">
        <v>3426</v>
      </c>
    </row>
    <row r="64" spans="1:51" ht="12.6" x14ac:dyDescent="0.25">
      <c r="A64" s="144" t="s">
        <v>190</v>
      </c>
      <c r="B64" s="3" t="s">
        <v>1</v>
      </c>
      <c r="C64" s="3" t="s">
        <v>191</v>
      </c>
      <c r="D64" s="3" t="s">
        <v>341</v>
      </c>
      <c r="E64" s="3" t="str">
        <f t="shared" si="2"/>
        <v>Via del pratello 96e Bologna</v>
      </c>
      <c r="F64" s="40" t="s">
        <v>864</v>
      </c>
      <c r="G64" s="38"/>
      <c r="H64" s="38"/>
      <c r="I64" s="79" t="s">
        <v>622</v>
      </c>
      <c r="J64" s="79" t="s">
        <v>623</v>
      </c>
      <c r="K64" s="79"/>
      <c r="L64" s="51" t="s">
        <v>1205</v>
      </c>
      <c r="M64" s="145" t="s">
        <v>1491</v>
      </c>
      <c r="N64" s="8">
        <v>7</v>
      </c>
      <c r="O64" s="3" t="s">
        <v>5</v>
      </c>
      <c r="P64" s="43"/>
      <c r="Q64" s="3" t="s">
        <v>192</v>
      </c>
      <c r="S64" s="3" t="s">
        <v>5</v>
      </c>
      <c r="T64" s="3"/>
      <c r="U64" s="3"/>
      <c r="V64" s="3"/>
      <c r="W64"/>
      <c r="X64" s="3" t="s">
        <v>1200</v>
      </c>
      <c r="Y64" s="3" t="s">
        <v>1205</v>
      </c>
      <c r="Z64" s="3" t="s">
        <v>6</v>
      </c>
      <c r="AA64" s="3" t="s">
        <v>6</v>
      </c>
      <c r="AB64" s="3" t="s">
        <v>6</v>
      </c>
      <c r="AC64" s="3" t="s">
        <v>6</v>
      </c>
      <c r="AD64" s="3" t="s">
        <v>7</v>
      </c>
      <c r="AE64" s="9" t="s">
        <v>1045</v>
      </c>
      <c r="AF64" s="56" t="s">
        <v>1335</v>
      </c>
      <c r="AG64" s="56"/>
      <c r="AH64" s="56"/>
      <c r="AI64" s="56"/>
      <c r="AJ64" s="56"/>
      <c r="AR64" s="45" t="s">
        <v>1188</v>
      </c>
      <c r="AS64" s="6" t="s">
        <v>348</v>
      </c>
      <c r="AT64" s="70" t="str" cm="1">
        <f t="array" ref="AT64">_xlfn.IFS(N64&lt;=2.5,"Assente o entro 2.5 cm",AND(L64="Con gradino/i",N64&gt;2.5,N64&lt;=5),"fra 2.5 e 5 cm",AND(L64="Con gradino/i",N64&gt;5,N64&lt;=10),"fra 5 e 10 cm",AND(L64="Con gradino/i",N64&gt;10,N64&lt;=15),"tra 10 e 15 cm",AND(L64="Con gradino/i",N64&gt;15),"oltre 15 cm",TRUE,"")</f>
        <v>fra 5 e 10 cm</v>
      </c>
      <c r="AU64" s="2" t="s">
        <v>2960</v>
      </c>
      <c r="AV64" s="2">
        <f t="shared" si="1"/>
        <v>58.333333333333336</v>
      </c>
      <c r="AW64" s="6" t="s">
        <v>3398</v>
      </c>
      <c r="AX64" s="2" t="s">
        <v>3424</v>
      </c>
      <c r="AY64" s="2" t="s">
        <v>3426</v>
      </c>
    </row>
    <row r="65" spans="1:51" ht="12.6" x14ac:dyDescent="0.25">
      <c r="A65" s="144" t="s">
        <v>193</v>
      </c>
      <c r="B65" s="3" t="s">
        <v>1</v>
      </c>
      <c r="C65" s="3" t="s">
        <v>194</v>
      </c>
      <c r="D65" s="3" t="s">
        <v>341</v>
      </c>
      <c r="E65" s="3" t="str">
        <f t="shared" si="2"/>
        <v>Via del pratello 66c Bologna</v>
      </c>
      <c r="F65" s="40" t="s">
        <v>865</v>
      </c>
      <c r="G65" s="38"/>
      <c r="H65" s="38"/>
      <c r="I65" s="79" t="s">
        <v>624</v>
      </c>
      <c r="J65" s="79" t="s">
        <v>625</v>
      </c>
      <c r="K65" s="79"/>
      <c r="L65" s="51" t="s">
        <v>1205</v>
      </c>
      <c r="M65" s="145" t="s">
        <v>1491</v>
      </c>
      <c r="N65" s="8">
        <v>12</v>
      </c>
      <c r="O65" s="3" t="s">
        <v>5</v>
      </c>
      <c r="P65" s="43"/>
      <c r="Q65" s="3" t="s">
        <v>187</v>
      </c>
      <c r="R65" s="3" t="s">
        <v>46</v>
      </c>
      <c r="S65" s="3" t="s">
        <v>5</v>
      </c>
      <c r="T65" s="3"/>
      <c r="U65" s="3"/>
      <c r="V65" s="3"/>
      <c r="W65"/>
      <c r="X65" s="3" t="s">
        <v>1200</v>
      </c>
      <c r="Y65" s="3" t="s">
        <v>1205</v>
      </c>
      <c r="Z65" s="3" t="s">
        <v>6</v>
      </c>
      <c r="AA65" s="3" t="s">
        <v>6</v>
      </c>
      <c r="AB65" s="3" t="s">
        <v>6</v>
      </c>
      <c r="AC65" s="3" t="s">
        <v>6</v>
      </c>
      <c r="AD65" s="3" t="s">
        <v>7</v>
      </c>
      <c r="AE65" s="9" t="s">
        <v>1046</v>
      </c>
      <c r="AF65" s="56" t="s">
        <v>1336</v>
      </c>
      <c r="AG65" s="56"/>
      <c r="AH65" s="56"/>
      <c r="AI65" s="56"/>
      <c r="AJ65" s="56"/>
      <c r="AR65" s="45" t="s">
        <v>1188</v>
      </c>
      <c r="AS65" s="6" t="s">
        <v>348</v>
      </c>
      <c r="AT65" s="70" t="str" cm="1">
        <f t="array" ref="AT65">_xlfn.IFS(N65&lt;=2.5,"Assente o entro 2.5 cm",AND(L65="Con gradino/i",N65&gt;2.5,N65&lt;=5),"fra 2.5 e 5 cm",AND(L65="Con gradino/i",N65&gt;5,N65&lt;=10),"fra 5 e 10 cm",AND(L65="Con gradino/i",N65&gt;10,N65&lt;=15),"tra 10 e 15 cm",AND(L65="Con gradino/i",N65&gt;15),"oltre 15 cm",TRUE,"")</f>
        <v>tra 10 e 15 cm</v>
      </c>
      <c r="AU65" s="2" t="s">
        <v>2961</v>
      </c>
      <c r="AV65" s="2">
        <f t="shared" si="1"/>
        <v>100</v>
      </c>
      <c r="AW65" s="6" t="s">
        <v>3398</v>
      </c>
      <c r="AX65" s="2" t="s">
        <v>3424</v>
      </c>
      <c r="AY65" s="2" t="s">
        <v>3426</v>
      </c>
    </row>
    <row r="66" spans="1:51" ht="12.6" x14ac:dyDescent="0.25">
      <c r="A66" s="144" t="s">
        <v>195</v>
      </c>
      <c r="B66" s="3" t="s">
        <v>3050</v>
      </c>
      <c r="C66" s="3" t="s">
        <v>196</v>
      </c>
      <c r="D66" s="3" t="s">
        <v>341</v>
      </c>
      <c r="E66" s="3" t="str">
        <f t="shared" si="2"/>
        <v>Piazza di porta ravegnana 1f Bologna</v>
      </c>
      <c r="F66" s="40" t="s">
        <v>866</v>
      </c>
      <c r="G66" s="38"/>
      <c r="H66" s="38"/>
      <c r="I66" s="79" t="s">
        <v>626</v>
      </c>
      <c r="J66" s="79" t="s">
        <v>627</v>
      </c>
      <c r="K66" s="79"/>
      <c r="L66" s="51" t="s">
        <v>3015</v>
      </c>
      <c r="M66" s="145" t="s">
        <v>480</v>
      </c>
      <c r="N66" s="8"/>
      <c r="O66" s="3" t="s">
        <v>29</v>
      </c>
      <c r="P66" s="43" t="s">
        <v>1173</v>
      </c>
      <c r="Q66" s="3" t="s">
        <v>54</v>
      </c>
      <c r="R66" s="3">
        <v>120</v>
      </c>
      <c r="S66" s="3" t="s">
        <v>5</v>
      </c>
      <c r="T66" s="3"/>
      <c r="U66" s="3"/>
      <c r="V66" s="3"/>
      <c r="W66"/>
      <c r="X66" s="3" t="s">
        <v>30</v>
      </c>
      <c r="Y66" s="3" t="s">
        <v>30</v>
      </c>
      <c r="Z66" s="3" t="s">
        <v>30</v>
      </c>
      <c r="AA66" s="3" t="s">
        <v>30</v>
      </c>
      <c r="AB66" s="3" t="s">
        <v>30</v>
      </c>
      <c r="AC66" s="3" t="s">
        <v>30</v>
      </c>
      <c r="AD66" s="3" t="s">
        <v>30</v>
      </c>
      <c r="AE66" s="3" t="s">
        <v>1047</v>
      </c>
      <c r="AF66" s="48" t="s">
        <v>1337</v>
      </c>
      <c r="AG66" s="48" t="s">
        <v>1234</v>
      </c>
      <c r="AH66" s="48" t="s">
        <v>1474</v>
      </c>
      <c r="AI66" s="48" t="s">
        <v>1475</v>
      </c>
      <c r="AJ66" s="48"/>
      <c r="AR66" s="45" t="s">
        <v>1188</v>
      </c>
      <c r="AS66" s="6" t="s">
        <v>348</v>
      </c>
      <c r="AT66" s="70" t="str" cm="1">
        <f t="array" ref="AT66">_xlfn.IFS(N66&lt;=2.5,"Assente o entro 2.5 cm",AND(L66="Con gradino/i",N66&gt;2.5,N66&lt;=5),"fra 2.5 e 5 cm",AND(L66="Con gradino/i",N66&gt;5,N66&lt;=10),"fra 5 e 10 cm",AND(L66="Con gradino/i",N66&gt;10,N66&lt;=15),"tra 10 e 15 cm",AND(L66="Con gradino/i",N66&gt;15),"oltre 15 cm",TRUE,"")</f>
        <v>Assente o entro 2.5 cm</v>
      </c>
      <c r="AU66" s="2" t="s">
        <v>2959</v>
      </c>
      <c r="AV66" s="2">
        <f t="shared" si="1"/>
        <v>0</v>
      </c>
      <c r="AW66" s="6" t="s">
        <v>3411</v>
      </c>
      <c r="AX66" s="2" t="s">
        <v>3424</v>
      </c>
      <c r="AY66" s="2" t="s">
        <v>3426</v>
      </c>
    </row>
    <row r="67" spans="1:51" ht="12.6" x14ac:dyDescent="0.25">
      <c r="A67" s="144" t="s">
        <v>197</v>
      </c>
      <c r="B67" s="3" t="s">
        <v>1</v>
      </c>
      <c r="C67" s="3" t="s">
        <v>198</v>
      </c>
      <c r="D67" s="3" t="s">
        <v>341</v>
      </c>
      <c r="E67" s="3" t="str">
        <f t="shared" si="2"/>
        <v>Via Zamboni 4a Bologna</v>
      </c>
      <c r="F67" s="40" t="s">
        <v>867</v>
      </c>
      <c r="G67" s="38"/>
      <c r="H67" s="38"/>
      <c r="I67" s="79" t="s">
        <v>628</v>
      </c>
      <c r="J67" s="79" t="s">
        <v>629</v>
      </c>
      <c r="K67" s="79"/>
      <c r="L67" s="51" t="s">
        <v>1204</v>
      </c>
      <c r="M67" s="145" t="s">
        <v>480</v>
      </c>
      <c r="N67" s="8"/>
      <c r="O67" s="3" t="s">
        <v>33</v>
      </c>
      <c r="P67" s="43" t="s">
        <v>344</v>
      </c>
      <c r="Q67" s="3" t="s">
        <v>3</v>
      </c>
      <c r="R67" s="3">
        <v>90</v>
      </c>
      <c r="S67" s="3" t="s">
        <v>5</v>
      </c>
      <c r="T67" s="3"/>
      <c r="U67" s="3"/>
      <c r="V67" s="3"/>
      <c r="W67"/>
      <c r="X67" s="3" t="s">
        <v>1198</v>
      </c>
      <c r="Y67" s="3" t="s">
        <v>2570</v>
      </c>
      <c r="Z67" s="3" t="s">
        <v>6</v>
      </c>
      <c r="AA67" s="3" t="s">
        <v>6</v>
      </c>
      <c r="AB67" s="3" t="s">
        <v>6</v>
      </c>
      <c r="AC67" s="3" t="s">
        <v>6</v>
      </c>
      <c r="AD67" s="3" t="s">
        <v>7</v>
      </c>
      <c r="AE67" s="9" t="s">
        <v>1048</v>
      </c>
      <c r="AF67" s="56" t="s">
        <v>1338</v>
      </c>
      <c r="AG67" s="56"/>
      <c r="AH67" s="56"/>
      <c r="AI67" s="56"/>
      <c r="AJ67" s="56"/>
      <c r="AR67" s="45" t="s">
        <v>1188</v>
      </c>
      <c r="AS67" s="6" t="s">
        <v>348</v>
      </c>
      <c r="AT67" s="70" t="str" cm="1">
        <f t="array" ref="AT67">_xlfn.IFS(N67&lt;=2.5,"Assente o entro 2.5 cm",AND(L67="Con gradino/i",N67&gt;2.5,N67&lt;=5),"fra 2.5 e 5 cm",AND(L67="Con gradino/i",N67&gt;5,N67&lt;=10),"fra 5 e 10 cm",AND(L67="Con gradino/i",N67&gt;10,N67&lt;=15),"tra 10 e 15 cm",AND(L67="Con gradino/i",N67&gt;15),"oltre 15 cm",TRUE,"")</f>
        <v>Assente o entro 2.5 cm</v>
      </c>
      <c r="AU67" s="2" t="s">
        <v>2959</v>
      </c>
      <c r="AV67" s="2">
        <f t="shared" ref="AV67:AV130" si="3">N67/0.12</f>
        <v>0</v>
      </c>
      <c r="AW67" s="6" t="s">
        <v>3411</v>
      </c>
      <c r="AX67" s="2" t="s">
        <v>3424</v>
      </c>
      <c r="AY67" s="2" t="s">
        <v>3426</v>
      </c>
    </row>
    <row r="68" spans="1:51" ht="12.6" x14ac:dyDescent="0.25">
      <c r="A68" s="144" t="s">
        <v>199</v>
      </c>
      <c r="B68" s="3" t="s">
        <v>66</v>
      </c>
      <c r="C68" s="3" t="s">
        <v>200</v>
      </c>
      <c r="D68" s="3" t="s">
        <v>341</v>
      </c>
      <c r="E68" s="3" t="str">
        <f t="shared" si="2"/>
        <v>Via Zamboni 4c Bologna</v>
      </c>
      <c r="F68" s="40" t="s">
        <v>868</v>
      </c>
      <c r="G68" s="38"/>
      <c r="H68" s="38"/>
      <c r="I68" s="79" t="s">
        <v>628</v>
      </c>
      <c r="J68" s="79" t="s">
        <v>629</v>
      </c>
      <c r="K68" s="79"/>
      <c r="L68" s="51" t="s">
        <v>1205</v>
      </c>
      <c r="M68" s="145" t="s">
        <v>1491</v>
      </c>
      <c r="N68" s="8">
        <v>15</v>
      </c>
      <c r="O68" s="3" t="s">
        <v>5</v>
      </c>
      <c r="P68" s="43"/>
      <c r="Q68" s="3" t="s">
        <v>3</v>
      </c>
      <c r="S68" s="3" t="s">
        <v>5</v>
      </c>
      <c r="T68" s="3"/>
      <c r="U68" s="3"/>
      <c r="V68" s="3"/>
      <c r="W68" s="36"/>
      <c r="X68" s="3" t="s">
        <v>30</v>
      </c>
      <c r="AE68" s="9" t="s">
        <v>1049</v>
      </c>
      <c r="AF68" s="56" t="s">
        <v>1339</v>
      </c>
      <c r="AG68" s="56"/>
      <c r="AH68" s="56"/>
      <c r="AI68" s="56"/>
      <c r="AJ68" s="56"/>
      <c r="AR68" s="45" t="s">
        <v>1188</v>
      </c>
      <c r="AS68" s="6" t="s">
        <v>348</v>
      </c>
      <c r="AT68" s="70" t="str" cm="1">
        <f t="array" ref="AT68">_xlfn.IFS(N68&lt;=2.5,"Assente o entro 2.5 cm",AND(L68="Con gradino/i",N68&gt;2.5,N68&lt;=5),"fra 2.5 e 5 cm",AND(L68="Con gradino/i",N68&gt;5,N68&lt;=10),"fra 5 e 10 cm",AND(L68="Con gradino/i",N68&gt;10,N68&lt;=15),"tra 10 e 15 cm",AND(L68="Con gradino/i",N68&gt;15),"oltre 15 cm",TRUE,"")</f>
        <v>tra 10 e 15 cm</v>
      </c>
      <c r="AU68" s="2" t="s">
        <v>2961</v>
      </c>
      <c r="AV68" s="2">
        <f t="shared" si="3"/>
        <v>125</v>
      </c>
      <c r="AW68" s="6" t="s">
        <v>3411</v>
      </c>
      <c r="AX68" s="2" t="s">
        <v>3424</v>
      </c>
      <c r="AY68" s="2" t="s">
        <v>3426</v>
      </c>
    </row>
    <row r="69" spans="1:51" ht="12.6" x14ac:dyDescent="0.25">
      <c r="A69" s="144" t="s">
        <v>201</v>
      </c>
      <c r="B69" s="3" t="s">
        <v>66</v>
      </c>
      <c r="C69" s="3" t="s">
        <v>202</v>
      </c>
      <c r="D69" s="3" t="s">
        <v>341</v>
      </c>
      <c r="E69" s="3" t="str">
        <f t="shared" si="2"/>
        <v>Via Zamboni 6a Bologna</v>
      </c>
      <c r="F69" s="40" t="s">
        <v>869</v>
      </c>
      <c r="G69" s="38"/>
      <c r="H69" s="38"/>
      <c r="I69" s="79" t="s">
        <v>630</v>
      </c>
      <c r="J69" s="79" t="s">
        <v>631</v>
      </c>
      <c r="K69" s="79"/>
      <c r="L69" s="51" t="s">
        <v>1205</v>
      </c>
      <c r="M69" s="145" t="s">
        <v>1491</v>
      </c>
      <c r="N69" s="8">
        <v>20</v>
      </c>
      <c r="O69" s="3" t="s">
        <v>5</v>
      </c>
      <c r="P69" s="43"/>
      <c r="Q69" s="3" t="s">
        <v>3</v>
      </c>
      <c r="R69" s="3">
        <v>90</v>
      </c>
      <c r="S69" s="3" t="s">
        <v>5</v>
      </c>
      <c r="T69" s="3"/>
      <c r="U69" s="3"/>
      <c r="V69" s="3"/>
      <c r="W69"/>
      <c r="X69" s="3" t="s">
        <v>30</v>
      </c>
      <c r="AE69" s="9" t="s">
        <v>1050</v>
      </c>
      <c r="AF69" s="56" t="s">
        <v>1340</v>
      </c>
      <c r="AG69" s="56"/>
      <c r="AH69" s="56"/>
      <c r="AI69" s="56"/>
      <c r="AJ69" s="56"/>
      <c r="AR69" s="45" t="s">
        <v>1188</v>
      </c>
      <c r="AS69" s="6" t="s">
        <v>348</v>
      </c>
      <c r="AT69" s="70" t="str" cm="1">
        <f t="array" ref="AT69">_xlfn.IFS(N69&lt;=2.5,"Assente o entro 2.5 cm",AND(L69="Con gradino/i",N69&gt;2.5,N69&lt;=5),"fra 2.5 e 5 cm",AND(L69="Con gradino/i",N69&gt;5,N69&lt;=10),"fra 5 e 10 cm",AND(L69="Con gradino/i",N69&gt;10,N69&lt;=15),"tra 10 e 15 cm",AND(L69="Con gradino/i",N69&gt;15),"oltre 15 cm",TRUE,"")</f>
        <v>oltre 15 cm</v>
      </c>
      <c r="AU69" s="2" t="s">
        <v>2958</v>
      </c>
      <c r="AV69" s="2">
        <f t="shared" si="3"/>
        <v>166.66666666666669</v>
      </c>
      <c r="AW69" s="6" t="s">
        <v>3411</v>
      </c>
      <c r="AX69" s="2" t="s">
        <v>3424</v>
      </c>
      <c r="AY69" s="2" t="s">
        <v>3426</v>
      </c>
    </row>
    <row r="70" spans="1:51" ht="12.6" x14ac:dyDescent="0.25">
      <c r="A70" s="144" t="s">
        <v>203</v>
      </c>
      <c r="B70" s="3" t="s">
        <v>1</v>
      </c>
      <c r="C70" s="3" t="s">
        <v>204</v>
      </c>
      <c r="D70" s="3" t="s">
        <v>341</v>
      </c>
      <c r="E70" s="3" t="str">
        <f t="shared" si="2"/>
        <v>Via Zamboni 6 Bologna</v>
      </c>
      <c r="F70" s="40" t="s">
        <v>870</v>
      </c>
      <c r="G70" s="38"/>
      <c r="H70" s="38"/>
      <c r="I70" s="79" t="s">
        <v>630</v>
      </c>
      <c r="J70" s="79" t="s">
        <v>631</v>
      </c>
      <c r="K70" s="79"/>
      <c r="L70" s="51" t="s">
        <v>1205</v>
      </c>
      <c r="M70" s="145" t="s">
        <v>1491</v>
      </c>
      <c r="N70" s="8">
        <v>35</v>
      </c>
      <c r="O70" s="3" t="s">
        <v>5</v>
      </c>
      <c r="P70" s="43"/>
      <c r="Q70" s="3" t="s">
        <v>54</v>
      </c>
      <c r="R70" s="3">
        <v>90</v>
      </c>
      <c r="S70" s="3" t="s">
        <v>5</v>
      </c>
      <c r="T70" s="3"/>
      <c r="U70" s="3"/>
      <c r="V70" s="3"/>
      <c r="W70"/>
      <c r="X70" s="3" t="s">
        <v>30</v>
      </c>
      <c r="Y70" s="3" t="s">
        <v>30</v>
      </c>
      <c r="Z70" s="3" t="s">
        <v>30</v>
      </c>
      <c r="AA70" s="3" t="s">
        <v>30</v>
      </c>
      <c r="AB70" s="3" t="s">
        <v>30</v>
      </c>
      <c r="AC70" s="3" t="s">
        <v>30</v>
      </c>
      <c r="AD70" s="3" t="s">
        <v>30</v>
      </c>
      <c r="AE70" s="9" t="s">
        <v>1051</v>
      </c>
      <c r="AF70" s="56" t="s">
        <v>1341</v>
      </c>
      <c r="AG70" s="56"/>
      <c r="AH70" s="56"/>
      <c r="AI70" s="56"/>
      <c r="AJ70" s="56"/>
      <c r="AR70" s="45" t="s">
        <v>1188</v>
      </c>
      <c r="AS70" s="6" t="s">
        <v>348</v>
      </c>
      <c r="AT70" s="70" t="str" cm="1">
        <f t="array" ref="AT70">_xlfn.IFS(N70&lt;=2.5,"Assente o entro 2.5 cm",AND(L70="Con gradino/i",N70&gt;2.5,N70&lt;=5),"fra 2.5 e 5 cm",AND(L70="Con gradino/i",N70&gt;5,N70&lt;=10),"fra 5 e 10 cm",AND(L70="Con gradino/i",N70&gt;10,N70&lt;=15),"tra 10 e 15 cm",AND(L70="Con gradino/i",N70&gt;15),"oltre 15 cm",TRUE,"")</f>
        <v>oltre 15 cm</v>
      </c>
      <c r="AU70" s="2" t="s">
        <v>2958</v>
      </c>
      <c r="AV70" s="2">
        <f t="shared" si="3"/>
        <v>291.66666666666669</v>
      </c>
      <c r="AW70" s="6" t="s">
        <v>3411</v>
      </c>
      <c r="AX70" s="2" t="s">
        <v>3424</v>
      </c>
      <c r="AY70" s="2" t="s">
        <v>3426</v>
      </c>
    </row>
    <row r="71" spans="1:51" ht="12.6" x14ac:dyDescent="0.25">
      <c r="A71" s="144" t="s">
        <v>205</v>
      </c>
      <c r="B71" s="3" t="s">
        <v>66</v>
      </c>
      <c r="C71" s="3" t="s">
        <v>206</v>
      </c>
      <c r="D71" s="3" t="s">
        <v>341</v>
      </c>
      <c r="E71" s="3" t="str">
        <f t="shared" si="2"/>
        <v>Via Zamboni 8d Bologna</v>
      </c>
      <c r="F71" s="40" t="s">
        <v>871</v>
      </c>
      <c r="G71" s="38"/>
      <c r="H71" s="38"/>
      <c r="I71" s="79" t="s">
        <v>632</v>
      </c>
      <c r="J71" s="79" t="s">
        <v>633</v>
      </c>
      <c r="K71" s="79"/>
      <c r="L71" s="51" t="s">
        <v>1205</v>
      </c>
      <c r="M71" s="145" t="s">
        <v>1491</v>
      </c>
      <c r="N71" s="8">
        <v>5</v>
      </c>
      <c r="O71" s="3" t="s">
        <v>207</v>
      </c>
      <c r="P71" s="43"/>
      <c r="Q71" s="3" t="s">
        <v>3</v>
      </c>
      <c r="R71" s="3">
        <v>80</v>
      </c>
      <c r="S71" s="3" t="s">
        <v>5</v>
      </c>
      <c r="T71" s="3"/>
      <c r="U71" s="3"/>
      <c r="V71" s="3"/>
      <c r="W71"/>
      <c r="X71" s="3" t="s">
        <v>30</v>
      </c>
      <c r="AE71" s="9" t="s">
        <v>1052</v>
      </c>
      <c r="AF71" s="56" t="s">
        <v>1342</v>
      </c>
      <c r="AG71" s="56"/>
      <c r="AH71" s="56"/>
      <c r="AI71" s="56"/>
      <c r="AJ71" s="56"/>
      <c r="AR71" s="45" t="s">
        <v>1188</v>
      </c>
      <c r="AS71" s="6" t="s">
        <v>348</v>
      </c>
      <c r="AT71" s="70" t="str" cm="1">
        <f t="array" ref="AT71">_xlfn.IFS(N71&lt;=2.5,"Assente o entro 2.5 cm",AND(L71="Con gradino/i",N71&gt;2.5,N71&lt;=5),"fra 2.5 e 5 cm",AND(L71="Con gradino/i",N71&gt;5,N71&lt;=10),"fra 5 e 10 cm",AND(L71="Con gradino/i",N71&gt;10,N71&lt;=15),"tra 10 e 15 cm",AND(L71="Con gradino/i",N71&gt;15),"oltre 15 cm",TRUE,"")</f>
        <v>fra 2.5 e 5 cm</v>
      </c>
      <c r="AU71" s="2" t="s">
        <v>2957</v>
      </c>
      <c r="AV71" s="2">
        <f t="shared" si="3"/>
        <v>41.666666666666671</v>
      </c>
      <c r="AW71" s="6" t="s">
        <v>3411</v>
      </c>
      <c r="AX71" s="2" t="s">
        <v>3424</v>
      </c>
      <c r="AY71" s="2" t="s">
        <v>3426</v>
      </c>
    </row>
    <row r="72" spans="1:51" ht="12.6" x14ac:dyDescent="0.25">
      <c r="A72" s="144" t="s">
        <v>208</v>
      </c>
      <c r="B72" s="3" t="s">
        <v>1</v>
      </c>
      <c r="C72" s="3" t="s">
        <v>209</v>
      </c>
      <c r="D72" s="3" t="s">
        <v>341</v>
      </c>
      <c r="E72" s="3" t="str">
        <f t="shared" si="2"/>
        <v>Via Zamboni 12 Bologna</v>
      </c>
      <c r="F72" s="40" t="s">
        <v>872</v>
      </c>
      <c r="G72" s="38"/>
      <c r="H72" s="38"/>
      <c r="I72" s="79" t="s">
        <v>634</v>
      </c>
      <c r="J72" s="79" t="s">
        <v>635</v>
      </c>
      <c r="K72" s="79"/>
      <c r="L72" s="51" t="s">
        <v>1203</v>
      </c>
      <c r="M72" s="145" t="s">
        <v>973</v>
      </c>
      <c r="N72" s="8"/>
      <c r="O72" s="3" t="s">
        <v>210</v>
      </c>
      <c r="P72" s="43" t="s">
        <v>1174</v>
      </c>
      <c r="Q72" s="3" t="s">
        <v>3</v>
      </c>
      <c r="R72" s="3">
        <v>80</v>
      </c>
      <c r="S72" s="3" t="s">
        <v>5</v>
      </c>
      <c r="T72" s="3"/>
      <c r="U72" s="3"/>
      <c r="V72" s="3"/>
      <c r="W72"/>
      <c r="X72" s="3" t="s">
        <v>1199</v>
      </c>
      <c r="Y72" s="3" t="s">
        <v>2570</v>
      </c>
      <c r="Z72" s="3" t="s">
        <v>6</v>
      </c>
      <c r="AA72" s="3" t="s">
        <v>6</v>
      </c>
      <c r="AB72" s="3" t="s">
        <v>6</v>
      </c>
      <c r="AC72" s="3" t="s">
        <v>30</v>
      </c>
      <c r="AD72" s="3" t="s">
        <v>26</v>
      </c>
      <c r="AE72" s="9" t="s">
        <v>1053</v>
      </c>
      <c r="AF72" s="56" t="s">
        <v>1343</v>
      </c>
      <c r="AG72" s="56"/>
      <c r="AH72" s="56"/>
      <c r="AI72" s="56"/>
      <c r="AJ72" s="56"/>
      <c r="AR72" s="45" t="s">
        <v>1188</v>
      </c>
      <c r="AS72" s="6" t="s">
        <v>348</v>
      </c>
      <c r="AT72" s="70" t="str" cm="1">
        <f t="array" ref="AT72">_xlfn.IFS(N72&lt;=2.5,"Assente o entro 2.5 cm",AND(L72="Con gradino/i",N72&gt;2.5,N72&lt;=5),"fra 2.5 e 5 cm",AND(L72="Con gradino/i",N72&gt;5,N72&lt;=10),"fra 5 e 10 cm",AND(L72="Con gradino/i",N72&gt;10,N72&lt;=15),"tra 10 e 15 cm",AND(L72="Con gradino/i",N72&gt;15),"oltre 15 cm",TRUE,"")</f>
        <v>Assente o entro 2.5 cm</v>
      </c>
      <c r="AU72" s="2" t="s">
        <v>2959</v>
      </c>
      <c r="AV72" s="2">
        <f t="shared" si="3"/>
        <v>0</v>
      </c>
      <c r="AW72" s="6" t="s">
        <v>3411</v>
      </c>
      <c r="AX72" s="2" t="s">
        <v>3424</v>
      </c>
      <c r="AY72" s="2" t="s">
        <v>3426</v>
      </c>
    </row>
    <row r="73" spans="1:51" ht="12.6" x14ac:dyDescent="0.25">
      <c r="A73" s="144" t="s">
        <v>211</v>
      </c>
      <c r="B73" s="3" t="s">
        <v>1</v>
      </c>
      <c r="C73" s="3" t="s">
        <v>212</v>
      </c>
      <c r="D73" s="3" t="s">
        <v>341</v>
      </c>
      <c r="E73" s="3" t="str">
        <f t="shared" si="2"/>
        <v>Via Zamboni 16 Bologna</v>
      </c>
      <c r="F73" s="40" t="s">
        <v>873</v>
      </c>
      <c r="G73" s="38"/>
      <c r="H73" s="38"/>
      <c r="I73" s="79" t="s">
        <v>636</v>
      </c>
      <c r="J73" s="79" t="s">
        <v>637</v>
      </c>
      <c r="K73" s="79"/>
      <c r="L73" s="51" t="s">
        <v>1203</v>
      </c>
      <c r="M73" s="145" t="s">
        <v>973</v>
      </c>
      <c r="N73" s="8">
        <v>1</v>
      </c>
      <c r="O73" s="3" t="s">
        <v>5</v>
      </c>
      <c r="P73" s="43"/>
      <c r="Q73" s="3" t="s">
        <v>3</v>
      </c>
      <c r="R73" s="3" t="s">
        <v>213</v>
      </c>
      <c r="S73" s="3" t="s">
        <v>5</v>
      </c>
      <c r="T73" s="3"/>
      <c r="U73" s="3"/>
      <c r="V73" s="3"/>
      <c r="W73"/>
      <c r="X73" s="3" t="s">
        <v>1198</v>
      </c>
      <c r="Y73" s="3" t="s">
        <v>2570</v>
      </c>
      <c r="Z73" s="3" t="s">
        <v>6</v>
      </c>
      <c r="AA73" s="3" t="s">
        <v>6</v>
      </c>
      <c r="AB73" s="3" t="s">
        <v>6</v>
      </c>
      <c r="AC73" s="3" t="s">
        <v>6</v>
      </c>
      <c r="AD73" s="3" t="s">
        <v>26</v>
      </c>
      <c r="AR73" s="45" t="s">
        <v>1188</v>
      </c>
      <c r="AS73" s="6" t="s">
        <v>348</v>
      </c>
      <c r="AT73" s="70" t="str" cm="1">
        <f t="array" ref="AT73">_xlfn.IFS(N73&lt;=2.5,"Assente o entro 2.5 cm",AND(L73="Con gradino/i",N73&gt;2.5,N73&lt;=5),"fra 2.5 e 5 cm",AND(L73="Con gradino/i",N73&gt;5,N73&lt;=10),"fra 5 e 10 cm",AND(L73="Con gradino/i",N73&gt;10,N73&lt;=15),"tra 10 e 15 cm",AND(L73="Con gradino/i",N73&gt;15),"oltre 15 cm",TRUE,"")</f>
        <v>Assente o entro 2.5 cm</v>
      </c>
      <c r="AU73" s="2" t="s">
        <v>2959</v>
      </c>
      <c r="AV73" s="2">
        <f t="shared" si="3"/>
        <v>8.3333333333333339</v>
      </c>
      <c r="AW73" s="6" t="s">
        <v>3411</v>
      </c>
      <c r="AX73" s="2" t="s">
        <v>3424</v>
      </c>
      <c r="AY73" s="2" t="s">
        <v>3426</v>
      </c>
    </row>
    <row r="74" spans="1:51" ht="12.6" x14ac:dyDescent="0.25">
      <c r="A74" s="144" t="s">
        <v>214</v>
      </c>
      <c r="B74" s="3" t="s">
        <v>1</v>
      </c>
      <c r="C74" s="3" t="s">
        <v>215</v>
      </c>
      <c r="D74" s="3" t="s">
        <v>341</v>
      </c>
      <c r="E74" s="3" t="str">
        <f t="shared" si="2"/>
        <v>Via Zamboni 18b Bologna</v>
      </c>
      <c r="F74" s="40" t="s">
        <v>874</v>
      </c>
      <c r="G74" s="38"/>
      <c r="H74" s="38"/>
      <c r="I74" s="79" t="s">
        <v>638</v>
      </c>
      <c r="J74" s="79" t="s">
        <v>639</v>
      </c>
      <c r="K74" s="79"/>
      <c r="L74" s="51" t="s">
        <v>1204</v>
      </c>
      <c r="M74" s="145" t="s">
        <v>480</v>
      </c>
      <c r="N74" s="8">
        <v>12</v>
      </c>
      <c r="O74" s="3" t="s">
        <v>3032</v>
      </c>
      <c r="P74" s="43" t="s">
        <v>344</v>
      </c>
      <c r="Q74" s="3" t="s">
        <v>3</v>
      </c>
      <c r="S74" s="3" t="s">
        <v>216</v>
      </c>
      <c r="T74" s="3"/>
      <c r="U74" s="3"/>
      <c r="V74" s="3"/>
      <c r="W74"/>
      <c r="X74" s="3" t="s">
        <v>30</v>
      </c>
      <c r="Y74" s="3" t="s">
        <v>30</v>
      </c>
      <c r="Z74" s="3" t="s">
        <v>30</v>
      </c>
      <c r="AA74" s="3" t="s">
        <v>30</v>
      </c>
      <c r="AB74" s="3" t="s">
        <v>30</v>
      </c>
      <c r="AC74" s="3" t="s">
        <v>30</v>
      </c>
      <c r="AD74" s="3" t="s">
        <v>30</v>
      </c>
      <c r="AR74" s="45" t="s">
        <v>1188</v>
      </c>
      <c r="AS74" s="6" t="s">
        <v>348</v>
      </c>
      <c r="AT74" s="70" t="str" cm="1">
        <f t="array" ref="AT74">_xlfn.IFS(N74&lt;=2.5,"Assente o entro 2.5 cm",AND(L74="Con gradino/i",N74&gt;2.5,N74&lt;=5),"fra 2.5 e 5 cm",AND(L74="Con gradino/i",N74&gt;5,N74&lt;=10),"fra 5 e 10 cm",AND(L74="Con gradino/i",N74&gt;10,N74&lt;=15),"tra 10 e 15 cm",AND(L74="Con gradino/i",N74&gt;15),"oltre 15 cm",TRUE,"")</f>
        <v/>
      </c>
      <c r="AV74" s="2">
        <f t="shared" si="3"/>
        <v>100</v>
      </c>
      <c r="AW74" s="6" t="s">
        <v>3411</v>
      </c>
      <c r="AX74" s="2" t="s">
        <v>3424</v>
      </c>
      <c r="AY74" s="2" t="s">
        <v>3426</v>
      </c>
    </row>
    <row r="75" spans="1:51" ht="12.6" x14ac:dyDescent="0.25">
      <c r="A75" s="144" t="s">
        <v>217</v>
      </c>
      <c r="B75" s="3" t="s">
        <v>1</v>
      </c>
      <c r="C75" s="3" t="s">
        <v>218</v>
      </c>
      <c r="D75" s="3" t="s">
        <v>341</v>
      </c>
      <c r="E75" s="3" t="str">
        <f t="shared" si="2"/>
        <v>Zamboni 26b Bologna</v>
      </c>
      <c r="F75" s="40" t="s">
        <v>875</v>
      </c>
      <c r="G75" s="38"/>
      <c r="H75" s="38"/>
      <c r="I75" s="79" t="s">
        <v>640</v>
      </c>
      <c r="J75" s="79" t="s">
        <v>641</v>
      </c>
      <c r="K75" s="79"/>
      <c r="L75" s="51" t="s">
        <v>1205</v>
      </c>
      <c r="M75" s="145" t="s">
        <v>1491</v>
      </c>
      <c r="N75" s="8">
        <v>6</v>
      </c>
      <c r="O75" s="3" t="s">
        <v>5</v>
      </c>
      <c r="P75" s="43"/>
      <c r="Q75" s="3" t="s">
        <v>3</v>
      </c>
      <c r="R75" s="3" t="s">
        <v>219</v>
      </c>
      <c r="S75" s="3" t="s">
        <v>5</v>
      </c>
      <c r="T75" s="3"/>
      <c r="U75" s="3"/>
      <c r="V75" s="3"/>
      <c r="W75"/>
      <c r="X75" s="3" t="s">
        <v>30</v>
      </c>
      <c r="AE75" s="9" t="s">
        <v>1054</v>
      </c>
      <c r="AF75" s="56" t="s">
        <v>1344</v>
      </c>
      <c r="AG75" s="56"/>
      <c r="AH75" s="56"/>
      <c r="AI75" s="56"/>
      <c r="AJ75" s="56"/>
      <c r="AR75" s="45" t="s">
        <v>1188</v>
      </c>
      <c r="AS75" s="6" t="s">
        <v>348</v>
      </c>
      <c r="AT75" s="70" t="str" cm="1">
        <f t="array" ref="AT75">_xlfn.IFS(N75&lt;=2.5,"Assente o entro 2.5 cm",AND(L75="Con gradino/i",N75&gt;2.5,N75&lt;=5),"fra 2.5 e 5 cm",AND(L75="Con gradino/i",N75&gt;5,N75&lt;=10),"fra 5 e 10 cm",AND(L75="Con gradino/i",N75&gt;10,N75&lt;=15),"tra 10 e 15 cm",AND(L75="Con gradino/i",N75&gt;15),"oltre 15 cm",TRUE,"")</f>
        <v>fra 5 e 10 cm</v>
      </c>
      <c r="AU75" s="2" t="s">
        <v>2960</v>
      </c>
      <c r="AV75" s="2">
        <f t="shared" si="3"/>
        <v>50</v>
      </c>
      <c r="AW75" s="6" t="s">
        <v>3411</v>
      </c>
      <c r="AX75" s="2" t="s">
        <v>3424</v>
      </c>
      <c r="AY75" s="2" t="s">
        <v>3426</v>
      </c>
    </row>
    <row r="76" spans="1:51" ht="12.6" x14ac:dyDescent="0.25">
      <c r="A76" s="144" t="s">
        <v>220</v>
      </c>
      <c r="B76" s="3" t="s">
        <v>3050</v>
      </c>
      <c r="C76" s="3" t="s">
        <v>221</v>
      </c>
      <c r="D76" s="3" t="s">
        <v>341</v>
      </c>
      <c r="E76" s="3" t="str">
        <f t="shared" si="2"/>
        <v>Piazza verdi 4d Bologna</v>
      </c>
      <c r="F76" s="40" t="s">
        <v>876</v>
      </c>
      <c r="G76" s="38"/>
      <c r="H76" s="38"/>
      <c r="I76" s="79" t="s">
        <v>642</v>
      </c>
      <c r="J76" s="79" t="s">
        <v>643</v>
      </c>
      <c r="K76" s="79"/>
      <c r="L76" s="51" t="s">
        <v>1205</v>
      </c>
      <c r="M76" s="145" t="s">
        <v>1491</v>
      </c>
      <c r="N76" s="8">
        <v>15</v>
      </c>
      <c r="O76" s="3" t="s">
        <v>5</v>
      </c>
      <c r="P76" s="43"/>
      <c r="Q76" s="3" t="s">
        <v>3</v>
      </c>
      <c r="R76" s="3" t="s">
        <v>222</v>
      </c>
      <c r="S76" s="3" t="s">
        <v>25</v>
      </c>
      <c r="T76" s="3"/>
      <c r="U76" s="3"/>
      <c r="V76" s="3"/>
      <c r="W76"/>
      <c r="X76" s="3" t="s">
        <v>30</v>
      </c>
      <c r="AE76" s="9" t="s">
        <v>1055</v>
      </c>
      <c r="AF76" s="56" t="s">
        <v>1345</v>
      </c>
      <c r="AG76" s="56"/>
      <c r="AH76" s="56"/>
      <c r="AI76" s="56"/>
      <c r="AJ76" s="56"/>
      <c r="AR76" s="45" t="s">
        <v>1188</v>
      </c>
      <c r="AS76" s="6" t="s">
        <v>348</v>
      </c>
      <c r="AT76" s="70" t="str" cm="1">
        <f t="array" ref="AT76">_xlfn.IFS(N76&lt;=2.5,"Assente o entro 2.5 cm",AND(L76="Con gradino/i",N76&gt;2.5,N76&lt;=5),"fra 2.5 e 5 cm",AND(L76="Con gradino/i",N76&gt;5,N76&lt;=10),"fra 5 e 10 cm",AND(L76="Con gradino/i",N76&gt;10,N76&lt;=15),"tra 10 e 15 cm",AND(L76="Con gradino/i",N76&gt;15),"oltre 15 cm",TRUE,"")</f>
        <v>tra 10 e 15 cm</v>
      </c>
      <c r="AU76" s="2" t="s">
        <v>2961</v>
      </c>
      <c r="AV76" s="2">
        <f t="shared" si="3"/>
        <v>125</v>
      </c>
      <c r="AW76" s="6" t="s">
        <v>3411</v>
      </c>
      <c r="AX76" s="2" t="s">
        <v>3424</v>
      </c>
      <c r="AY76" s="2" t="s">
        <v>3426</v>
      </c>
    </row>
    <row r="77" spans="1:51" ht="12.6" x14ac:dyDescent="0.25">
      <c r="A77" s="144" t="s">
        <v>223</v>
      </c>
      <c r="B77" s="3" t="s">
        <v>1</v>
      </c>
      <c r="C77" s="3" t="s">
        <v>224</v>
      </c>
      <c r="D77" s="3" t="s">
        <v>341</v>
      </c>
      <c r="E77" s="3" t="str">
        <f t="shared" ref="E77:E140" si="4">CONCATENATE(C77," ",D77)</f>
        <v>Piazza verdi 2 Bologna</v>
      </c>
      <c r="F77" s="40" t="s">
        <v>877</v>
      </c>
      <c r="G77" s="38"/>
      <c r="H77" s="38"/>
      <c r="I77" s="79" t="s">
        <v>644</v>
      </c>
      <c r="J77" s="79" t="s">
        <v>645</v>
      </c>
      <c r="K77" s="79"/>
      <c r="L77" s="51" t="s">
        <v>1203</v>
      </c>
      <c r="M77" s="145" t="s">
        <v>973</v>
      </c>
      <c r="N77" s="8"/>
      <c r="O77" s="3" t="s">
        <v>225</v>
      </c>
      <c r="P77" s="43"/>
      <c r="Q77" s="3" t="s">
        <v>3</v>
      </c>
      <c r="R77" s="3" t="s">
        <v>226</v>
      </c>
      <c r="S77" s="3" t="s">
        <v>5</v>
      </c>
      <c r="T77" s="3"/>
      <c r="U77" s="3"/>
      <c r="V77" s="3"/>
      <c r="W77"/>
      <c r="X77" s="3" t="s">
        <v>1199</v>
      </c>
      <c r="Y77" s="3" t="s">
        <v>2570</v>
      </c>
      <c r="Z77" s="3" t="s">
        <v>16</v>
      </c>
      <c r="AA77" s="3" t="s">
        <v>16</v>
      </c>
      <c r="AB77" s="3" t="s">
        <v>16</v>
      </c>
      <c r="AC77" s="3" t="s">
        <v>16</v>
      </c>
      <c r="AD77" s="3" t="s">
        <v>30</v>
      </c>
      <c r="AE77" s="9" t="s">
        <v>1056</v>
      </c>
      <c r="AF77" s="56" t="s">
        <v>1346</v>
      </c>
      <c r="AG77" s="56"/>
      <c r="AH77" s="56"/>
      <c r="AI77" s="56"/>
      <c r="AJ77" s="56"/>
      <c r="AR77" s="45" t="s">
        <v>1188</v>
      </c>
      <c r="AS77" s="6" t="s">
        <v>348</v>
      </c>
      <c r="AT77" s="70" t="str" cm="1">
        <f t="array" ref="AT77">_xlfn.IFS(N77&lt;=2.5,"Assente o entro 2.5 cm",AND(L77="Con gradino/i",N77&gt;2.5,N77&lt;=5),"fra 2.5 e 5 cm",AND(L77="Con gradino/i",N77&gt;5,N77&lt;=10),"fra 5 e 10 cm",AND(L77="Con gradino/i",N77&gt;10,N77&lt;=15),"tra 10 e 15 cm",AND(L77="Con gradino/i",N77&gt;15),"oltre 15 cm",TRUE,"")</f>
        <v>Assente o entro 2.5 cm</v>
      </c>
      <c r="AU77" s="2" t="s">
        <v>2959</v>
      </c>
      <c r="AV77" s="2">
        <f t="shared" si="3"/>
        <v>0</v>
      </c>
      <c r="AW77" s="6" t="s">
        <v>3411</v>
      </c>
      <c r="AX77" s="2" t="s">
        <v>3424</v>
      </c>
      <c r="AY77" s="2" t="s">
        <v>3426</v>
      </c>
    </row>
    <row r="78" spans="1:51" ht="12.6" x14ac:dyDescent="0.25">
      <c r="A78" s="144" t="s">
        <v>227</v>
      </c>
      <c r="B78" s="3" t="s">
        <v>1</v>
      </c>
      <c r="C78" s="3" t="s">
        <v>228</v>
      </c>
      <c r="D78" s="3" t="s">
        <v>341</v>
      </c>
      <c r="E78" s="3" t="str">
        <f t="shared" si="4"/>
        <v>Via Zamboni 58a Bologna</v>
      </c>
      <c r="F78" s="40" t="s">
        <v>878</v>
      </c>
      <c r="G78" s="38"/>
      <c r="H78" s="38"/>
      <c r="I78" s="79" t="s">
        <v>646</v>
      </c>
      <c r="J78" s="79" t="s">
        <v>647</v>
      </c>
      <c r="K78" s="79"/>
      <c r="L78" s="51" t="s">
        <v>1205</v>
      </c>
      <c r="M78" s="145" t="s">
        <v>1491</v>
      </c>
      <c r="N78" s="8">
        <v>20</v>
      </c>
      <c r="O78" s="3" t="s">
        <v>5</v>
      </c>
      <c r="P78" s="43"/>
      <c r="Q78" s="3" t="s">
        <v>3</v>
      </c>
      <c r="R78" s="3" t="s">
        <v>229</v>
      </c>
      <c r="S78" s="3" t="s">
        <v>5</v>
      </c>
      <c r="T78" s="3"/>
      <c r="U78" s="3"/>
      <c r="V78" s="3"/>
      <c r="W78" s="36"/>
      <c r="X78" s="3" t="s">
        <v>30</v>
      </c>
      <c r="Y78" s="3" t="s">
        <v>30</v>
      </c>
      <c r="Z78" s="3" t="s">
        <v>30</v>
      </c>
      <c r="AA78" s="3" t="s">
        <v>30</v>
      </c>
      <c r="AB78" s="3" t="s">
        <v>30</v>
      </c>
      <c r="AR78" s="45" t="s">
        <v>1188</v>
      </c>
      <c r="AS78" s="6" t="s">
        <v>348</v>
      </c>
      <c r="AT78" s="70" t="str" cm="1">
        <f t="array" ref="AT78">_xlfn.IFS(N78&lt;=2.5,"Assente o entro 2.5 cm",AND(L78="Con gradino/i",N78&gt;2.5,N78&lt;=5),"fra 2.5 e 5 cm",AND(L78="Con gradino/i",N78&gt;5,N78&lt;=10),"fra 5 e 10 cm",AND(L78="Con gradino/i",N78&gt;10,N78&lt;=15),"tra 10 e 15 cm",AND(L78="Con gradino/i",N78&gt;15),"oltre 15 cm",TRUE,"")</f>
        <v>oltre 15 cm</v>
      </c>
      <c r="AU78" s="2" t="s">
        <v>2958</v>
      </c>
      <c r="AV78" s="2">
        <f t="shared" si="3"/>
        <v>166.66666666666669</v>
      </c>
      <c r="AW78" s="6" t="s">
        <v>3411</v>
      </c>
      <c r="AX78" s="2" t="s">
        <v>3424</v>
      </c>
      <c r="AY78" s="2" t="s">
        <v>3426</v>
      </c>
    </row>
    <row r="79" spans="1:51" ht="12.6" x14ac:dyDescent="0.25">
      <c r="A79" s="144" t="s">
        <v>231</v>
      </c>
      <c r="B79" s="3" t="s">
        <v>239</v>
      </c>
      <c r="C79" s="3" t="s">
        <v>232</v>
      </c>
      <c r="D79" s="3" t="s">
        <v>341</v>
      </c>
      <c r="E79" s="3" t="str">
        <f t="shared" si="4"/>
        <v>Via Zamboni 62a Bologna</v>
      </c>
      <c r="F79" s="40" t="s">
        <v>879</v>
      </c>
      <c r="G79" s="38"/>
      <c r="H79" s="38"/>
      <c r="I79" s="79" t="s">
        <v>648</v>
      </c>
      <c r="J79" s="79" t="s">
        <v>649</v>
      </c>
      <c r="K79" s="79"/>
      <c r="L79" s="51" t="s">
        <v>1205</v>
      </c>
      <c r="M79" s="145" t="s">
        <v>1491</v>
      </c>
      <c r="N79" s="8">
        <v>15</v>
      </c>
      <c r="O79" s="3" t="s">
        <v>5</v>
      </c>
      <c r="P79" s="43"/>
      <c r="Q79" s="3" t="s">
        <v>3</v>
      </c>
      <c r="R79" s="3" t="s">
        <v>233</v>
      </c>
      <c r="S79" s="3" t="s">
        <v>5</v>
      </c>
      <c r="T79" s="3"/>
      <c r="U79" s="3"/>
      <c r="V79" s="3"/>
      <c r="W79"/>
      <c r="X79" s="3" t="s">
        <v>30</v>
      </c>
      <c r="AE79" s="9" t="s">
        <v>1057</v>
      </c>
      <c r="AF79" s="56" t="s">
        <v>1347</v>
      </c>
      <c r="AG79" s="56"/>
      <c r="AH79" s="56"/>
      <c r="AI79" s="56"/>
      <c r="AJ79" s="56"/>
      <c r="AR79" s="45" t="s">
        <v>1188</v>
      </c>
      <c r="AS79" s="6" t="s">
        <v>348</v>
      </c>
      <c r="AT79" s="70" t="str" cm="1">
        <f t="array" ref="AT79">_xlfn.IFS(N79&lt;=2.5,"Assente o entro 2.5 cm",AND(L79="Con gradino/i",N79&gt;2.5,N79&lt;=5),"fra 2.5 e 5 cm",AND(L79="Con gradino/i",N79&gt;5,N79&lt;=10),"fra 5 e 10 cm",AND(L79="Con gradino/i",N79&gt;10,N79&lt;=15),"tra 10 e 15 cm",AND(L79="Con gradino/i",N79&gt;15),"oltre 15 cm",TRUE,"")</f>
        <v>tra 10 e 15 cm</v>
      </c>
      <c r="AU79" s="2" t="s">
        <v>2961</v>
      </c>
      <c r="AV79" s="2">
        <f t="shared" si="3"/>
        <v>125</v>
      </c>
      <c r="AW79" s="6" t="s">
        <v>3411</v>
      </c>
      <c r="AX79" s="2" t="s">
        <v>3424</v>
      </c>
      <c r="AY79" s="2" t="s">
        <v>3426</v>
      </c>
    </row>
    <row r="80" spans="1:51" ht="12.6" x14ac:dyDescent="0.25">
      <c r="A80" s="144" t="s">
        <v>234</v>
      </c>
      <c r="B80" s="3" t="s">
        <v>1994</v>
      </c>
      <c r="C80" s="3" t="s">
        <v>235</v>
      </c>
      <c r="D80" s="3" t="s">
        <v>341</v>
      </c>
      <c r="E80" s="3" t="str">
        <f t="shared" si="4"/>
        <v>Via Zamboni 64a Bologna</v>
      </c>
      <c r="F80" s="40" t="s">
        <v>880</v>
      </c>
      <c r="G80" s="38"/>
      <c r="H80" s="38"/>
      <c r="I80" s="79" t="s">
        <v>650</v>
      </c>
      <c r="J80" s="79" t="s">
        <v>651</v>
      </c>
      <c r="K80" s="79"/>
      <c r="L80" s="51" t="s">
        <v>1205</v>
      </c>
      <c r="M80" s="145" t="s">
        <v>1491</v>
      </c>
      <c r="N80" s="8">
        <v>20</v>
      </c>
      <c r="O80" s="3" t="s">
        <v>5</v>
      </c>
      <c r="P80" s="43"/>
      <c r="Q80" s="3" t="s">
        <v>3</v>
      </c>
      <c r="R80" s="3" t="s">
        <v>20</v>
      </c>
      <c r="S80" s="3" t="s">
        <v>5</v>
      </c>
      <c r="T80" s="3"/>
      <c r="U80" s="3"/>
      <c r="V80" s="3"/>
      <c r="W80"/>
      <c r="X80" s="3" t="s">
        <v>30</v>
      </c>
      <c r="AE80" s="9" t="s">
        <v>1058</v>
      </c>
      <c r="AF80" s="56" t="s">
        <v>1348</v>
      </c>
      <c r="AG80" s="56"/>
      <c r="AH80" s="56"/>
      <c r="AI80" s="56"/>
      <c r="AJ80" s="56"/>
      <c r="AR80" s="45" t="s">
        <v>1188</v>
      </c>
      <c r="AS80" s="6" t="s">
        <v>348</v>
      </c>
      <c r="AT80" s="70" t="str" cm="1">
        <f t="array" ref="AT80">_xlfn.IFS(N80&lt;=2.5,"Assente o entro 2.5 cm",AND(L80="Con gradino/i",N80&gt;2.5,N80&lt;=5),"fra 2.5 e 5 cm",AND(L80="Con gradino/i",N80&gt;5,N80&lt;=10),"fra 5 e 10 cm",AND(L80="Con gradino/i",N80&gt;10,N80&lt;=15),"tra 10 e 15 cm",AND(L80="Con gradino/i",N80&gt;15),"oltre 15 cm",TRUE,"")</f>
        <v>oltre 15 cm</v>
      </c>
      <c r="AU80" s="2" t="s">
        <v>2958</v>
      </c>
      <c r="AV80" s="2">
        <f t="shared" si="3"/>
        <v>166.66666666666669</v>
      </c>
      <c r="AW80" s="6" t="s">
        <v>3411</v>
      </c>
      <c r="AX80" s="2" t="s">
        <v>3424</v>
      </c>
      <c r="AY80" s="2" t="s">
        <v>3426</v>
      </c>
    </row>
    <row r="81" spans="1:51" ht="12.6" x14ac:dyDescent="0.25">
      <c r="A81" s="144" t="s">
        <v>236</v>
      </c>
      <c r="B81" s="3" t="s">
        <v>66</v>
      </c>
      <c r="C81" s="3" t="s">
        <v>237</v>
      </c>
      <c r="D81" s="3" t="s">
        <v>341</v>
      </c>
      <c r="E81" s="3" t="str">
        <f t="shared" si="4"/>
        <v>Via petroni 15 c Bologna</v>
      </c>
      <c r="F81" s="40" t="s">
        <v>881</v>
      </c>
      <c r="G81" s="38"/>
      <c r="H81" s="38"/>
      <c r="I81" s="79" t="s">
        <v>652</v>
      </c>
      <c r="J81" s="79" t="s">
        <v>653</v>
      </c>
      <c r="K81" s="79"/>
      <c r="L81" s="51" t="s">
        <v>1205</v>
      </c>
      <c r="M81" s="145" t="s">
        <v>1491</v>
      </c>
      <c r="N81" s="8">
        <v>15</v>
      </c>
      <c r="O81" s="3" t="s">
        <v>5</v>
      </c>
      <c r="P81" s="43"/>
      <c r="Q81" s="3" t="s">
        <v>3</v>
      </c>
      <c r="R81" s="3" t="s">
        <v>74</v>
      </c>
      <c r="W81"/>
      <c r="X81" s="3" t="s">
        <v>30</v>
      </c>
      <c r="Y81" s="3" t="s">
        <v>30</v>
      </c>
      <c r="Z81" s="3" t="s">
        <v>30</v>
      </c>
      <c r="AA81" s="3" t="s">
        <v>30</v>
      </c>
      <c r="AB81" s="3" t="s">
        <v>30</v>
      </c>
      <c r="AC81" s="3" t="s">
        <v>30</v>
      </c>
      <c r="AE81" s="14" t="s">
        <v>1059</v>
      </c>
      <c r="AF81" s="57" t="s">
        <v>1349</v>
      </c>
      <c r="AG81" s="57"/>
      <c r="AH81" s="57"/>
      <c r="AI81" s="57"/>
      <c r="AJ81" s="57"/>
      <c r="AR81" s="45" t="s">
        <v>1189</v>
      </c>
      <c r="AS81" s="6" t="s">
        <v>348</v>
      </c>
      <c r="AT81" s="70" t="str" cm="1">
        <f t="array" ref="AT81">_xlfn.IFS(N81&lt;=2.5,"Assente o entro 2.5 cm",AND(L81="Con gradino/i",N81&gt;2.5,N81&lt;=5),"fra 2.5 e 5 cm",AND(L81="Con gradino/i",N81&gt;5,N81&lt;=10),"fra 5 e 10 cm",AND(L81="Con gradino/i",N81&gt;10,N81&lt;=15),"tra 10 e 15 cm",AND(L81="Con gradino/i",N81&gt;15),"oltre 15 cm",TRUE,"")</f>
        <v>tra 10 e 15 cm</v>
      </c>
      <c r="AU81" s="2" t="s">
        <v>2961</v>
      </c>
      <c r="AV81" s="2">
        <f t="shared" si="3"/>
        <v>125</v>
      </c>
      <c r="AW81" s="6" t="s">
        <v>3411</v>
      </c>
      <c r="AX81" s="2" t="s">
        <v>3424</v>
      </c>
      <c r="AY81" s="2" t="s">
        <v>3426</v>
      </c>
    </row>
    <row r="82" spans="1:51" ht="12.6" x14ac:dyDescent="0.25">
      <c r="A82" s="144" t="s">
        <v>238</v>
      </c>
      <c r="B82" s="3" t="s">
        <v>239</v>
      </c>
      <c r="C82" s="3" t="s">
        <v>240</v>
      </c>
      <c r="D82" s="3" t="s">
        <v>341</v>
      </c>
      <c r="E82" s="3" t="str">
        <f t="shared" si="4"/>
        <v>Via petroni 15 a Bologna</v>
      </c>
      <c r="F82" s="40" t="s">
        <v>882</v>
      </c>
      <c r="G82" s="38"/>
      <c r="H82" s="38"/>
      <c r="I82" s="79" t="s">
        <v>652</v>
      </c>
      <c r="J82" s="79" t="s">
        <v>653</v>
      </c>
      <c r="K82" s="79"/>
      <c r="L82" s="51" t="s">
        <v>1205</v>
      </c>
      <c r="M82" s="145" t="s">
        <v>1491</v>
      </c>
      <c r="N82" s="8">
        <v>18</v>
      </c>
      <c r="O82" s="3" t="s">
        <v>5</v>
      </c>
      <c r="P82" s="43"/>
      <c r="Q82" s="3" t="s">
        <v>3</v>
      </c>
      <c r="R82" s="3" t="s">
        <v>78</v>
      </c>
      <c r="S82" s="3" t="s">
        <v>5</v>
      </c>
      <c r="T82" s="3"/>
      <c r="U82" s="3"/>
      <c r="V82" s="3"/>
      <c r="W82"/>
      <c r="X82" s="3" t="s">
        <v>30</v>
      </c>
      <c r="AE82" s="9" t="s">
        <v>1060</v>
      </c>
      <c r="AF82" s="56" t="s">
        <v>1350</v>
      </c>
      <c r="AG82" s="56"/>
      <c r="AH82" s="56"/>
      <c r="AI82" s="56"/>
      <c r="AJ82" s="56"/>
      <c r="AR82" s="45" t="s">
        <v>1189</v>
      </c>
      <c r="AS82" s="6" t="s">
        <v>348</v>
      </c>
      <c r="AT82" s="70" t="str" cm="1">
        <f t="array" ref="AT82">_xlfn.IFS(N82&lt;=2.5,"Assente o entro 2.5 cm",AND(L82="Con gradino/i",N82&gt;2.5,N82&lt;=5),"fra 2.5 e 5 cm",AND(L82="Con gradino/i",N82&gt;5,N82&lt;=10),"fra 5 e 10 cm",AND(L82="Con gradino/i",N82&gt;10,N82&lt;=15),"tra 10 e 15 cm",AND(L82="Con gradino/i",N82&gt;15),"oltre 15 cm",TRUE,"")</f>
        <v>oltre 15 cm</v>
      </c>
      <c r="AU82" s="2" t="s">
        <v>2958</v>
      </c>
      <c r="AV82" s="2">
        <f t="shared" si="3"/>
        <v>150</v>
      </c>
      <c r="AW82" s="6" t="s">
        <v>3411</v>
      </c>
      <c r="AX82" s="2" t="s">
        <v>3424</v>
      </c>
      <c r="AY82" s="2" t="s">
        <v>3426</v>
      </c>
    </row>
    <row r="83" spans="1:51" ht="12.6" x14ac:dyDescent="0.25">
      <c r="A83" s="144" t="s">
        <v>241</v>
      </c>
      <c r="B83" s="3" t="s">
        <v>242</v>
      </c>
      <c r="C83" s="3" t="s">
        <v>243</v>
      </c>
      <c r="D83" s="3" t="s">
        <v>341</v>
      </c>
      <c r="E83" s="3" t="str">
        <f t="shared" si="4"/>
        <v>Via petroni 13b  Bologna</v>
      </c>
      <c r="F83" s="40" t="s">
        <v>883</v>
      </c>
      <c r="G83" s="38"/>
      <c r="H83" s="38"/>
      <c r="I83" s="79" t="s">
        <v>654</v>
      </c>
      <c r="J83" s="79" t="s">
        <v>655</v>
      </c>
      <c r="K83" s="79"/>
      <c r="L83" s="51" t="s">
        <v>1205</v>
      </c>
      <c r="M83" s="145" t="s">
        <v>1491</v>
      </c>
      <c r="N83" s="8">
        <v>14</v>
      </c>
      <c r="O83" s="3" t="s">
        <v>5</v>
      </c>
      <c r="P83" s="43"/>
      <c r="Q83" s="3" t="s">
        <v>244</v>
      </c>
      <c r="R83" s="3" t="s">
        <v>132</v>
      </c>
      <c r="S83" s="3" t="s">
        <v>5</v>
      </c>
      <c r="T83" s="3"/>
      <c r="U83" s="3"/>
      <c r="V83" s="3"/>
      <c r="W83"/>
      <c r="X83" s="3" t="s">
        <v>30</v>
      </c>
      <c r="Y83" s="3" t="s">
        <v>30</v>
      </c>
      <c r="Z83" s="3" t="s">
        <v>30</v>
      </c>
      <c r="AA83" s="3" t="s">
        <v>30</v>
      </c>
      <c r="AB83" s="3" t="s">
        <v>30</v>
      </c>
      <c r="AC83" s="3" t="s">
        <v>30</v>
      </c>
      <c r="AE83" s="9" t="s">
        <v>1061</v>
      </c>
      <c r="AF83" s="56" t="s">
        <v>1351</v>
      </c>
      <c r="AG83" s="56"/>
      <c r="AH83" s="56"/>
      <c r="AI83" s="56"/>
      <c r="AJ83" s="56"/>
      <c r="AR83" s="45" t="s">
        <v>1189</v>
      </c>
      <c r="AS83" s="6" t="s">
        <v>348</v>
      </c>
      <c r="AT83" s="70" t="str" cm="1">
        <f t="array" ref="AT83">_xlfn.IFS(N83&lt;=2.5,"Assente o entro 2.5 cm",AND(L83="Con gradino/i",N83&gt;2.5,N83&lt;=5),"fra 2.5 e 5 cm",AND(L83="Con gradino/i",N83&gt;5,N83&lt;=10),"fra 5 e 10 cm",AND(L83="Con gradino/i",N83&gt;10,N83&lt;=15),"tra 10 e 15 cm",AND(L83="Con gradino/i",N83&gt;15),"oltre 15 cm",TRUE,"")</f>
        <v>tra 10 e 15 cm</v>
      </c>
      <c r="AU83" s="2" t="s">
        <v>2961</v>
      </c>
      <c r="AV83" s="2">
        <f t="shared" si="3"/>
        <v>116.66666666666667</v>
      </c>
      <c r="AW83" s="6" t="s">
        <v>3411</v>
      </c>
      <c r="AX83" s="2" t="s">
        <v>3424</v>
      </c>
      <c r="AY83" s="2" t="s">
        <v>3426</v>
      </c>
    </row>
    <row r="84" spans="1:51" ht="12.6" x14ac:dyDescent="0.25">
      <c r="A84" s="144" t="s">
        <v>245</v>
      </c>
      <c r="B84" s="3" t="s">
        <v>3051</v>
      </c>
      <c r="C84" s="3" t="s">
        <v>246</v>
      </c>
      <c r="D84" s="3" t="s">
        <v>341</v>
      </c>
      <c r="E84" s="3" t="str">
        <f t="shared" si="4"/>
        <v>Via petroni 13 a Bologna</v>
      </c>
      <c r="F84" s="40" t="s">
        <v>884</v>
      </c>
      <c r="G84" s="38"/>
      <c r="H84" s="38"/>
      <c r="I84" s="79" t="s">
        <v>656</v>
      </c>
      <c r="J84" s="79" t="s">
        <v>657</v>
      </c>
      <c r="K84" s="79"/>
      <c r="L84" s="51" t="s">
        <v>1205</v>
      </c>
      <c r="M84" s="145" t="s">
        <v>1491</v>
      </c>
      <c r="N84" s="8">
        <v>4</v>
      </c>
      <c r="O84" s="3" t="s">
        <v>5</v>
      </c>
      <c r="P84" s="43"/>
      <c r="Q84" s="3" t="s">
        <v>3</v>
      </c>
      <c r="S84" s="3" t="s">
        <v>5</v>
      </c>
      <c r="T84" s="3"/>
      <c r="U84" s="3"/>
      <c r="V84" s="3"/>
      <c r="W84"/>
      <c r="X84" s="3" t="s">
        <v>30</v>
      </c>
      <c r="Y84" s="3" t="s">
        <v>30</v>
      </c>
      <c r="Z84" s="3" t="s">
        <v>30</v>
      </c>
      <c r="AA84" s="3" t="s">
        <v>30</v>
      </c>
      <c r="AB84" s="3" t="s">
        <v>30</v>
      </c>
      <c r="AC84" s="3" t="s">
        <v>30</v>
      </c>
      <c r="AD84" s="3" t="s">
        <v>30</v>
      </c>
      <c r="AE84" s="9" t="s">
        <v>1062</v>
      </c>
      <c r="AF84" s="56" t="s">
        <v>1352</v>
      </c>
      <c r="AG84" s="56"/>
      <c r="AH84" s="56"/>
      <c r="AI84" s="56"/>
      <c r="AJ84" s="56"/>
      <c r="AR84" s="45" t="s">
        <v>1189</v>
      </c>
      <c r="AS84" s="6" t="s">
        <v>348</v>
      </c>
      <c r="AT84" s="70" t="str" cm="1">
        <f t="array" ref="AT84">_xlfn.IFS(N84&lt;=2.5,"Assente o entro 2.5 cm",AND(L84="Con gradino/i",N84&gt;2.5,N84&lt;=5),"fra 2.5 e 5 cm",AND(L84="Con gradino/i",N84&gt;5,N84&lt;=10),"fra 5 e 10 cm",AND(L84="Con gradino/i",N84&gt;10,N84&lt;=15),"tra 10 e 15 cm",AND(L84="Con gradino/i",N84&gt;15),"oltre 15 cm",TRUE,"")</f>
        <v>fra 2.5 e 5 cm</v>
      </c>
      <c r="AU84" s="2" t="s">
        <v>2957</v>
      </c>
      <c r="AV84" s="2">
        <f t="shared" si="3"/>
        <v>33.333333333333336</v>
      </c>
      <c r="AW84" s="6" t="s">
        <v>3411</v>
      </c>
      <c r="AX84" s="2" t="s">
        <v>3424</v>
      </c>
      <c r="AY84" s="2" t="s">
        <v>3426</v>
      </c>
    </row>
    <row r="85" spans="1:51" ht="12.6" x14ac:dyDescent="0.25">
      <c r="A85" s="144" t="s">
        <v>247</v>
      </c>
      <c r="B85" s="3" t="s">
        <v>248</v>
      </c>
      <c r="C85" s="3" t="s">
        <v>249</v>
      </c>
      <c r="D85" s="3" t="s">
        <v>341</v>
      </c>
      <c r="E85" s="3" t="str">
        <f t="shared" si="4"/>
        <v>Via petroni 9 A Bologna</v>
      </c>
      <c r="F85" s="40" t="s">
        <v>885</v>
      </c>
      <c r="G85" s="38"/>
      <c r="H85" s="38"/>
      <c r="I85" s="79" t="s">
        <v>658</v>
      </c>
      <c r="J85" s="79" t="s">
        <v>659</v>
      </c>
      <c r="K85" s="79"/>
      <c r="L85" s="51" t="s">
        <v>1203</v>
      </c>
      <c r="M85" s="145" t="s">
        <v>973</v>
      </c>
      <c r="P85" s="43"/>
      <c r="Q85" s="3" t="s">
        <v>3</v>
      </c>
      <c r="R85" s="3" t="s">
        <v>74</v>
      </c>
      <c r="W85"/>
      <c r="X85" s="3" t="s">
        <v>30</v>
      </c>
      <c r="Y85" s="3" t="s">
        <v>30</v>
      </c>
      <c r="Z85" s="3" t="s">
        <v>30</v>
      </c>
      <c r="AA85" s="3" t="s">
        <v>30</v>
      </c>
      <c r="AB85" s="3" t="s">
        <v>30</v>
      </c>
      <c r="AC85" s="3" t="s">
        <v>30</v>
      </c>
      <c r="AE85" s="9" t="s">
        <v>1063</v>
      </c>
      <c r="AF85" s="56" t="s">
        <v>1353</v>
      </c>
      <c r="AG85" s="56"/>
      <c r="AH85" s="56"/>
      <c r="AI85" s="56"/>
      <c r="AJ85" s="56"/>
      <c r="AR85" s="45" t="s">
        <v>1189</v>
      </c>
      <c r="AS85" s="6" t="s">
        <v>348</v>
      </c>
      <c r="AT85" s="70" t="str" cm="1">
        <f t="array" ref="AT85">_xlfn.IFS(N85&lt;=2.5,"Assente o entro 2.5 cm",AND(L85="Con gradino/i",N85&gt;2.5,N85&lt;=5),"fra 2.5 e 5 cm",AND(L85="Con gradino/i",N85&gt;5,N85&lt;=10),"fra 5 e 10 cm",AND(L85="Con gradino/i",N85&gt;10,N85&lt;=15),"tra 10 e 15 cm",AND(L85="Con gradino/i",N85&gt;15),"oltre 15 cm",TRUE,"")</f>
        <v>Assente o entro 2.5 cm</v>
      </c>
      <c r="AU85" s="2" t="s">
        <v>2959</v>
      </c>
      <c r="AV85" s="2">
        <f t="shared" si="3"/>
        <v>0</v>
      </c>
      <c r="AW85" s="6" t="s">
        <v>3411</v>
      </c>
      <c r="AX85" s="2" t="s">
        <v>3424</v>
      </c>
      <c r="AY85" s="2" t="s">
        <v>3426</v>
      </c>
    </row>
    <row r="86" spans="1:51" ht="12.6" x14ac:dyDescent="0.25">
      <c r="A86" s="144" t="s">
        <v>250</v>
      </c>
      <c r="B86" s="3" t="s">
        <v>1</v>
      </c>
      <c r="C86" s="3" t="s">
        <v>340</v>
      </c>
      <c r="D86" s="3" t="s">
        <v>341</v>
      </c>
      <c r="E86" s="3" t="str">
        <f t="shared" si="4"/>
        <v>Via Petroni 7 B Bologna</v>
      </c>
      <c r="F86" s="40" t="s">
        <v>886</v>
      </c>
      <c r="G86" s="38"/>
      <c r="H86" s="38"/>
      <c r="I86" s="79" t="s">
        <v>660</v>
      </c>
      <c r="J86" s="79" t="s">
        <v>661</v>
      </c>
      <c r="K86" s="79"/>
      <c r="L86" s="51" t="s">
        <v>1205</v>
      </c>
      <c r="M86" s="145" t="s">
        <v>1491</v>
      </c>
      <c r="N86" s="8">
        <v>7.5</v>
      </c>
      <c r="O86" s="3" t="s">
        <v>5</v>
      </c>
      <c r="P86" s="43"/>
      <c r="Q86" s="3" t="s">
        <v>3</v>
      </c>
      <c r="R86" s="3" t="s">
        <v>78</v>
      </c>
      <c r="S86" s="3" t="s">
        <v>5</v>
      </c>
      <c r="T86" s="3"/>
      <c r="U86" s="3"/>
      <c r="V86" s="3"/>
      <c r="W86"/>
      <c r="X86" s="3" t="s">
        <v>30</v>
      </c>
      <c r="Y86" s="3" t="s">
        <v>30</v>
      </c>
      <c r="Z86" s="3" t="s">
        <v>30</v>
      </c>
      <c r="AA86" s="3" t="s">
        <v>30</v>
      </c>
      <c r="AB86" s="3" t="s">
        <v>30</v>
      </c>
      <c r="AC86" s="3" t="s">
        <v>30</v>
      </c>
      <c r="AD86" s="3" t="s">
        <v>30</v>
      </c>
      <c r="AE86" s="9" t="s">
        <v>1064</v>
      </c>
      <c r="AF86" s="56" t="s">
        <v>1354</v>
      </c>
      <c r="AG86" s="56"/>
      <c r="AH86" s="56"/>
      <c r="AI86" s="56"/>
      <c r="AJ86" s="56"/>
      <c r="AR86" s="45" t="s">
        <v>1189</v>
      </c>
      <c r="AS86" s="6" t="s">
        <v>348</v>
      </c>
      <c r="AT86" s="70" t="str" cm="1">
        <f t="array" ref="AT86">_xlfn.IFS(N86&lt;=2.5,"Assente o entro 2.5 cm",AND(L86="Con gradino/i",N86&gt;2.5,N86&lt;=5),"fra 2.5 e 5 cm",AND(L86="Con gradino/i",N86&gt;5,N86&lt;=10),"fra 5 e 10 cm",AND(L86="Con gradino/i",N86&gt;10,N86&lt;=15),"tra 10 e 15 cm",AND(L86="Con gradino/i",N86&gt;15),"oltre 15 cm",TRUE,"")</f>
        <v>fra 5 e 10 cm</v>
      </c>
      <c r="AU86" s="2" t="s">
        <v>2960</v>
      </c>
      <c r="AV86" s="2">
        <f t="shared" si="3"/>
        <v>62.5</v>
      </c>
      <c r="AW86" s="6" t="s">
        <v>3411</v>
      </c>
      <c r="AX86" s="2" t="s">
        <v>3424</v>
      </c>
      <c r="AY86" s="2" t="s">
        <v>3426</v>
      </c>
    </row>
    <row r="87" spans="1:51" ht="12.6" x14ac:dyDescent="0.25">
      <c r="A87" s="144" t="s">
        <v>251</v>
      </c>
      <c r="B87" s="3" t="s">
        <v>1</v>
      </c>
      <c r="C87" s="3" t="s">
        <v>252</v>
      </c>
      <c r="D87" s="3" t="s">
        <v>341</v>
      </c>
      <c r="E87" s="3" t="str">
        <f t="shared" si="4"/>
        <v>Via petroni 3 A Bologna</v>
      </c>
      <c r="F87" s="40" t="s">
        <v>887</v>
      </c>
      <c r="G87" s="38"/>
      <c r="H87" s="38"/>
      <c r="I87" s="79" t="s">
        <v>662</v>
      </c>
      <c r="J87" s="79" t="s">
        <v>663</v>
      </c>
      <c r="K87" s="79"/>
      <c r="L87" s="51" t="s">
        <v>1203</v>
      </c>
      <c r="M87" s="145" t="s">
        <v>973</v>
      </c>
      <c r="P87" s="43"/>
      <c r="W87"/>
      <c r="X87" s="3" t="s">
        <v>1201</v>
      </c>
      <c r="Y87" s="3" t="s">
        <v>1205</v>
      </c>
      <c r="Z87" s="3" t="s">
        <v>16</v>
      </c>
      <c r="AA87" s="3" t="s">
        <v>16</v>
      </c>
      <c r="AB87" s="3" t="s">
        <v>16</v>
      </c>
      <c r="AC87" s="3" t="s">
        <v>16</v>
      </c>
      <c r="AD87" s="3" t="s">
        <v>30</v>
      </c>
      <c r="AE87" s="14" t="s">
        <v>1065</v>
      </c>
      <c r="AF87" s="57" t="s">
        <v>1355</v>
      </c>
      <c r="AG87" s="57"/>
      <c r="AH87" s="57"/>
      <c r="AI87" s="57"/>
      <c r="AJ87" s="57"/>
      <c r="AR87" s="45" t="s">
        <v>1189</v>
      </c>
      <c r="AS87" s="6" t="s">
        <v>348</v>
      </c>
      <c r="AT87" s="70" t="str" cm="1">
        <f t="array" ref="AT87">_xlfn.IFS(N87&lt;=2.5,"Assente o entro 2.5 cm",AND(L87="Con gradino/i",N87&gt;2.5,N87&lt;=5),"fra 2.5 e 5 cm",AND(L87="Con gradino/i",N87&gt;5,N87&lt;=10),"fra 5 e 10 cm",AND(L87="Con gradino/i",N87&gt;10,N87&lt;=15),"tra 10 e 15 cm",AND(L87="Con gradino/i",N87&gt;15),"oltre 15 cm",TRUE,"")</f>
        <v>Assente o entro 2.5 cm</v>
      </c>
      <c r="AU87" s="2" t="s">
        <v>2959</v>
      </c>
      <c r="AV87" s="2">
        <f t="shared" si="3"/>
        <v>0</v>
      </c>
      <c r="AW87" s="6" t="s">
        <v>3411</v>
      </c>
      <c r="AX87" s="2" t="s">
        <v>3424</v>
      </c>
      <c r="AY87" s="2" t="s">
        <v>3426</v>
      </c>
    </row>
    <row r="88" spans="1:51" ht="12.6" x14ac:dyDescent="0.25">
      <c r="A88" s="144" t="s">
        <v>253</v>
      </c>
      <c r="B88" s="3" t="s">
        <v>1</v>
      </c>
      <c r="C88" s="3" t="s">
        <v>254</v>
      </c>
      <c r="D88" s="3" t="s">
        <v>341</v>
      </c>
      <c r="E88" s="3" t="str">
        <f t="shared" si="4"/>
        <v>Via petroni 1 B  Bologna</v>
      </c>
      <c r="F88" s="40" t="s">
        <v>888</v>
      </c>
      <c r="G88" s="38"/>
      <c r="H88" s="38"/>
      <c r="I88" s="79" t="s">
        <v>664</v>
      </c>
      <c r="J88" s="79" t="s">
        <v>665</v>
      </c>
      <c r="K88" s="79"/>
      <c r="L88" s="51" t="s">
        <v>3015</v>
      </c>
      <c r="M88" s="145" t="s">
        <v>480</v>
      </c>
      <c r="N88" s="8"/>
      <c r="O88" s="3" t="s">
        <v>175</v>
      </c>
      <c r="P88" s="43" t="s">
        <v>1175</v>
      </c>
      <c r="Q88" s="3" t="s">
        <v>3</v>
      </c>
      <c r="R88" s="3" t="s">
        <v>132</v>
      </c>
      <c r="S88" s="3" t="s">
        <v>5</v>
      </c>
      <c r="T88" s="3"/>
      <c r="U88" s="3"/>
      <c r="V88" s="3"/>
      <c r="W88"/>
      <c r="X88" s="3" t="s">
        <v>1199</v>
      </c>
      <c r="Y88" s="3" t="s">
        <v>2570</v>
      </c>
      <c r="Z88" s="3" t="s">
        <v>6</v>
      </c>
      <c r="AA88" s="3" t="s">
        <v>6</v>
      </c>
      <c r="AB88" s="3" t="s">
        <v>16</v>
      </c>
      <c r="AC88" s="3" t="s">
        <v>16</v>
      </c>
      <c r="AD88" s="3" t="s">
        <v>26</v>
      </c>
      <c r="AR88" s="45" t="s">
        <v>1189</v>
      </c>
      <c r="AS88" s="6" t="s">
        <v>348</v>
      </c>
      <c r="AT88" s="70" t="str" cm="1">
        <f t="array" ref="AT88">_xlfn.IFS(N88&lt;=2.5,"Assente o entro 2.5 cm",AND(L88="Con gradino/i",N88&gt;2.5,N88&lt;=5),"fra 2.5 e 5 cm",AND(L88="Con gradino/i",N88&gt;5,N88&lt;=10),"fra 5 e 10 cm",AND(L88="Con gradino/i",N88&gt;10,N88&lt;=15),"tra 10 e 15 cm",AND(L88="Con gradino/i",N88&gt;15),"oltre 15 cm",TRUE,"")</f>
        <v>Assente o entro 2.5 cm</v>
      </c>
      <c r="AU88" s="2" t="s">
        <v>2959</v>
      </c>
      <c r="AV88" s="2">
        <f t="shared" si="3"/>
        <v>0</v>
      </c>
      <c r="AW88" s="6" t="s">
        <v>3411</v>
      </c>
      <c r="AX88" s="2" t="s">
        <v>3424</v>
      </c>
      <c r="AY88" s="2" t="s">
        <v>3426</v>
      </c>
    </row>
    <row r="89" spans="1:51" ht="12.6" x14ac:dyDescent="0.25">
      <c r="A89" s="144" t="s">
        <v>255</v>
      </c>
      <c r="B89" s="3" t="s">
        <v>3052</v>
      </c>
      <c r="C89" s="3" t="s">
        <v>256</v>
      </c>
      <c r="D89" s="3" t="s">
        <v>341</v>
      </c>
      <c r="E89" s="3" t="str">
        <f t="shared" si="4"/>
        <v>Via Petroni 1A Bologna</v>
      </c>
      <c r="F89" s="40" t="s">
        <v>889</v>
      </c>
      <c r="G89" s="38"/>
      <c r="H89" s="38"/>
      <c r="I89" s="79" t="s">
        <v>666</v>
      </c>
      <c r="J89" s="79" t="s">
        <v>667</v>
      </c>
      <c r="K89" s="79"/>
      <c r="L89" s="51" t="s">
        <v>1205</v>
      </c>
      <c r="M89" s="145" t="s">
        <v>1491</v>
      </c>
      <c r="N89" s="8">
        <v>3.5</v>
      </c>
      <c r="O89" s="3" t="s">
        <v>5</v>
      </c>
      <c r="P89" s="43"/>
      <c r="Q89" s="3" t="s">
        <v>3</v>
      </c>
      <c r="R89" s="3" t="s">
        <v>74</v>
      </c>
      <c r="S89" s="3" t="s">
        <v>5</v>
      </c>
      <c r="T89" s="3"/>
      <c r="U89" s="3"/>
      <c r="V89" s="3"/>
      <c r="W89"/>
      <c r="X89" s="3" t="s">
        <v>30</v>
      </c>
      <c r="Y89" s="3" t="s">
        <v>30</v>
      </c>
      <c r="Z89" s="3" t="s">
        <v>30</v>
      </c>
      <c r="AA89" s="3" t="s">
        <v>30</v>
      </c>
      <c r="AB89" s="3" t="s">
        <v>30</v>
      </c>
      <c r="AC89" s="3" t="s">
        <v>30</v>
      </c>
      <c r="AE89" s="9" t="s">
        <v>1066</v>
      </c>
      <c r="AF89" s="56" t="s">
        <v>1356</v>
      </c>
      <c r="AG89" s="56"/>
      <c r="AH89" s="56"/>
      <c r="AI89" s="56"/>
      <c r="AJ89" s="56"/>
      <c r="AR89" s="45" t="s">
        <v>1189</v>
      </c>
      <c r="AS89" s="6" t="s">
        <v>348</v>
      </c>
      <c r="AT89" s="70" t="str" cm="1">
        <f t="array" ref="AT89">_xlfn.IFS(N89&lt;=2.5,"Assente o entro 2.5 cm",AND(L89="Con gradino/i",N89&gt;2.5,N89&lt;=5),"fra 2.5 e 5 cm",AND(L89="Con gradino/i",N89&gt;5,N89&lt;=10),"fra 5 e 10 cm",AND(L89="Con gradino/i",N89&gt;10,N89&lt;=15),"tra 10 e 15 cm",AND(L89="Con gradino/i",N89&gt;15),"oltre 15 cm",TRUE,"")</f>
        <v>fra 2.5 e 5 cm</v>
      </c>
      <c r="AU89" s="2" t="s">
        <v>2957</v>
      </c>
      <c r="AV89" s="2">
        <f t="shared" si="3"/>
        <v>29.166666666666668</v>
      </c>
      <c r="AW89" s="6" t="s">
        <v>3411</v>
      </c>
      <c r="AX89" s="2" t="s">
        <v>3424</v>
      </c>
      <c r="AY89" s="2" t="s">
        <v>3426</v>
      </c>
    </row>
    <row r="90" spans="1:51" ht="12.6" x14ac:dyDescent="0.25">
      <c r="A90" s="144" t="s">
        <v>257</v>
      </c>
      <c r="B90" s="3" t="s">
        <v>1</v>
      </c>
      <c r="C90" s="3" t="s">
        <v>258</v>
      </c>
      <c r="D90" s="3" t="s">
        <v>341</v>
      </c>
      <c r="E90" s="3" t="str">
        <f t="shared" si="4"/>
        <v>Via petroni 1 c  Bologna</v>
      </c>
      <c r="F90" s="40" t="s">
        <v>890</v>
      </c>
      <c r="G90" s="38"/>
      <c r="H90" s="38"/>
      <c r="I90" s="79" t="s">
        <v>668</v>
      </c>
      <c r="J90" s="79" t="s">
        <v>669</v>
      </c>
      <c r="K90" s="79"/>
      <c r="L90" s="51" t="s">
        <v>1205</v>
      </c>
      <c r="M90" s="145" t="s">
        <v>1491</v>
      </c>
      <c r="N90" s="8">
        <v>4.5</v>
      </c>
      <c r="O90" s="3" t="s">
        <v>5</v>
      </c>
      <c r="P90" s="43"/>
      <c r="Q90" s="3" t="s">
        <v>259</v>
      </c>
      <c r="R90" s="3" t="s">
        <v>260</v>
      </c>
      <c r="S90" s="3" t="s">
        <v>5</v>
      </c>
      <c r="T90" s="3"/>
      <c r="U90" s="3"/>
      <c r="V90" s="3"/>
      <c r="W90"/>
      <c r="X90" s="3" t="s">
        <v>1201</v>
      </c>
      <c r="Y90" s="3" t="s">
        <v>1205</v>
      </c>
      <c r="Z90" s="3" t="s">
        <v>6</v>
      </c>
      <c r="AA90" s="3" t="s">
        <v>6</v>
      </c>
      <c r="AB90" s="3" t="s">
        <v>16</v>
      </c>
      <c r="AC90" s="3" t="s">
        <v>16</v>
      </c>
      <c r="AD90" s="3" t="s">
        <v>30</v>
      </c>
      <c r="AE90" s="9" t="s">
        <v>1067</v>
      </c>
      <c r="AF90" s="56" t="s">
        <v>1357</v>
      </c>
      <c r="AG90" s="56"/>
      <c r="AH90" s="56"/>
      <c r="AI90" s="56"/>
      <c r="AJ90" s="56"/>
      <c r="AR90" s="45" t="s">
        <v>1189</v>
      </c>
      <c r="AS90" s="6" t="s">
        <v>348</v>
      </c>
      <c r="AT90" s="70" t="str" cm="1">
        <f t="array" ref="AT90">_xlfn.IFS(N90&lt;=2.5,"Assente o entro 2.5 cm",AND(L90="Con gradino/i",N90&gt;2.5,N90&lt;=5),"fra 2.5 e 5 cm",AND(L90="Con gradino/i",N90&gt;5,N90&lt;=10),"fra 5 e 10 cm",AND(L90="Con gradino/i",N90&gt;10,N90&lt;=15),"tra 10 e 15 cm",AND(L90="Con gradino/i",N90&gt;15),"oltre 15 cm",TRUE,"")</f>
        <v>fra 2.5 e 5 cm</v>
      </c>
      <c r="AU90" s="2" t="s">
        <v>2957</v>
      </c>
      <c r="AV90" s="2">
        <f t="shared" si="3"/>
        <v>37.5</v>
      </c>
      <c r="AW90" s="6" t="s">
        <v>3411</v>
      </c>
      <c r="AX90" s="2" t="s">
        <v>3424</v>
      </c>
      <c r="AY90" s="2" t="s">
        <v>3426</v>
      </c>
    </row>
    <row r="91" spans="1:51" ht="12.6" x14ac:dyDescent="0.25">
      <c r="A91" s="144" t="s">
        <v>261</v>
      </c>
      <c r="B91" s="3" t="s">
        <v>66</v>
      </c>
      <c r="C91" s="3" t="s">
        <v>262</v>
      </c>
      <c r="D91" s="3" t="s">
        <v>341</v>
      </c>
      <c r="E91" s="3" t="str">
        <f t="shared" si="4"/>
        <v>Via Petroni 1B Bologna</v>
      </c>
      <c r="F91" s="40" t="s">
        <v>891</v>
      </c>
      <c r="G91" s="38"/>
      <c r="H91" s="38"/>
      <c r="I91" s="79" t="s">
        <v>664</v>
      </c>
      <c r="J91" s="79" t="s">
        <v>665</v>
      </c>
      <c r="K91" s="79"/>
      <c r="L91" s="51" t="s">
        <v>1205</v>
      </c>
      <c r="M91" s="145" t="s">
        <v>1491</v>
      </c>
      <c r="N91" s="8">
        <v>57</v>
      </c>
      <c r="O91" s="3" t="s">
        <v>5</v>
      </c>
      <c r="P91" s="43"/>
      <c r="Q91" s="3" t="s">
        <v>3</v>
      </c>
      <c r="R91" s="3" t="s">
        <v>120</v>
      </c>
      <c r="W91"/>
      <c r="X91" s="3" t="s">
        <v>30</v>
      </c>
      <c r="Y91" s="3" t="s">
        <v>30</v>
      </c>
      <c r="Z91" s="3" t="s">
        <v>30</v>
      </c>
      <c r="AA91" s="3" t="s">
        <v>30</v>
      </c>
      <c r="AB91" s="3" t="s">
        <v>30</v>
      </c>
      <c r="AC91" s="3" t="s">
        <v>30</v>
      </c>
      <c r="AD91" s="3" t="s">
        <v>30</v>
      </c>
      <c r="AE91" s="9" t="s">
        <v>1068</v>
      </c>
      <c r="AF91" s="56" t="s">
        <v>1358</v>
      </c>
      <c r="AG91" s="56"/>
      <c r="AH91" s="56"/>
      <c r="AI91" s="56"/>
      <c r="AJ91" s="56"/>
      <c r="AR91" s="45" t="s">
        <v>1189</v>
      </c>
      <c r="AS91" s="6" t="s">
        <v>348</v>
      </c>
      <c r="AT91" s="70" t="str" cm="1">
        <f t="array" ref="AT91">_xlfn.IFS(N91&lt;=2.5,"Assente o entro 2.5 cm",AND(L91="Con gradino/i",N91&gt;2.5,N91&lt;=5),"fra 2.5 e 5 cm",AND(L91="Con gradino/i",N91&gt;5,N91&lt;=10),"fra 5 e 10 cm",AND(L91="Con gradino/i",N91&gt;10,N91&lt;=15),"tra 10 e 15 cm",AND(L91="Con gradino/i",N91&gt;15),"oltre 15 cm",TRUE,"")</f>
        <v>oltre 15 cm</v>
      </c>
      <c r="AU91" s="2" t="s">
        <v>2958</v>
      </c>
      <c r="AV91" s="2">
        <f t="shared" si="3"/>
        <v>475</v>
      </c>
      <c r="AW91" s="6" t="s">
        <v>3411</v>
      </c>
      <c r="AX91" s="2" t="s">
        <v>3424</v>
      </c>
      <c r="AY91" s="2" t="s">
        <v>3426</v>
      </c>
    </row>
    <row r="92" spans="1:51" ht="12.6" x14ac:dyDescent="0.25">
      <c r="A92" s="144" t="s">
        <v>263</v>
      </c>
      <c r="B92" s="3" t="s">
        <v>1</v>
      </c>
      <c r="C92" s="3" t="s">
        <v>264</v>
      </c>
      <c r="D92" s="3" t="s">
        <v>341</v>
      </c>
      <c r="E92" s="3" t="str">
        <f t="shared" si="4"/>
        <v>Via Petroni 4 c  Bologna</v>
      </c>
      <c r="F92" s="40" t="s">
        <v>892</v>
      </c>
      <c r="G92" s="38"/>
      <c r="H92" s="38"/>
      <c r="I92" s="79" t="s">
        <v>670</v>
      </c>
      <c r="J92" s="79" t="s">
        <v>671</v>
      </c>
      <c r="K92" s="79"/>
      <c r="L92" s="51" t="s">
        <v>1205</v>
      </c>
      <c r="M92" s="145" t="s">
        <v>1491</v>
      </c>
      <c r="N92" s="8">
        <v>12</v>
      </c>
      <c r="O92" s="3" t="s">
        <v>5</v>
      </c>
      <c r="P92" s="43"/>
      <c r="Q92" s="3" t="s">
        <v>3</v>
      </c>
      <c r="R92" s="3" t="s">
        <v>265</v>
      </c>
      <c r="S92" s="3" t="s">
        <v>5</v>
      </c>
      <c r="T92" s="3"/>
      <c r="U92" s="3"/>
      <c r="V92" s="3"/>
      <c r="W92"/>
      <c r="X92" s="3" t="s">
        <v>30</v>
      </c>
      <c r="Y92" s="3" t="s">
        <v>30</v>
      </c>
      <c r="Z92" s="3" t="s">
        <v>30</v>
      </c>
      <c r="AA92" s="3" t="s">
        <v>30</v>
      </c>
      <c r="AB92" s="3" t="s">
        <v>30</v>
      </c>
      <c r="AC92" s="3" t="s">
        <v>30</v>
      </c>
      <c r="AD92" s="3" t="s">
        <v>30</v>
      </c>
      <c r="AR92" s="45" t="s">
        <v>1189</v>
      </c>
      <c r="AS92" s="6" t="s">
        <v>348</v>
      </c>
      <c r="AT92" s="70" t="str" cm="1">
        <f t="array" ref="AT92">_xlfn.IFS(N92&lt;=2.5,"Assente o entro 2.5 cm",AND(L92="Con gradino/i",N92&gt;2.5,N92&lt;=5),"fra 2.5 e 5 cm",AND(L92="Con gradino/i",N92&gt;5,N92&lt;=10),"fra 5 e 10 cm",AND(L92="Con gradino/i",N92&gt;10,N92&lt;=15),"tra 10 e 15 cm",AND(L92="Con gradino/i",N92&gt;15),"oltre 15 cm",TRUE,"")</f>
        <v>tra 10 e 15 cm</v>
      </c>
      <c r="AU92" s="2" t="s">
        <v>2961</v>
      </c>
      <c r="AV92" s="2">
        <f t="shared" si="3"/>
        <v>100</v>
      </c>
      <c r="AW92" s="6" t="s">
        <v>3411</v>
      </c>
      <c r="AX92" s="2" t="s">
        <v>3424</v>
      </c>
      <c r="AY92" s="2" t="s">
        <v>3426</v>
      </c>
    </row>
    <row r="93" spans="1:51" ht="12.6" x14ac:dyDescent="0.25">
      <c r="A93" s="144" t="s">
        <v>266</v>
      </c>
      <c r="B93" s="3" t="s">
        <v>267</v>
      </c>
      <c r="C93" s="3" t="s">
        <v>268</v>
      </c>
      <c r="D93" s="3" t="s">
        <v>341</v>
      </c>
      <c r="E93" s="3" t="str">
        <f t="shared" si="4"/>
        <v>Via Petroni 16 Bologna</v>
      </c>
      <c r="F93" s="40" t="s">
        <v>893</v>
      </c>
      <c r="G93" s="38"/>
      <c r="H93" s="38"/>
      <c r="I93" s="79" t="s">
        <v>672</v>
      </c>
      <c r="J93" s="79" t="s">
        <v>673</v>
      </c>
      <c r="K93" s="79"/>
      <c r="L93" s="51" t="s">
        <v>1205</v>
      </c>
      <c r="M93" s="145" t="s">
        <v>1491</v>
      </c>
      <c r="N93" s="8">
        <v>16</v>
      </c>
      <c r="O93" s="3" t="s">
        <v>5</v>
      </c>
      <c r="P93" s="43"/>
      <c r="Q93" s="3" t="s">
        <v>269</v>
      </c>
      <c r="R93" s="3" t="s">
        <v>270</v>
      </c>
      <c r="S93" s="3" t="s">
        <v>5</v>
      </c>
      <c r="T93" s="3"/>
      <c r="U93" s="3"/>
      <c r="V93" s="3"/>
      <c r="W93"/>
      <c r="X93" s="3" t="s">
        <v>30</v>
      </c>
      <c r="Y93" s="3"/>
      <c r="Z93" s="3"/>
      <c r="AA93" s="3"/>
      <c r="AB93" s="3"/>
      <c r="AC93" s="3"/>
      <c r="AD93" s="3"/>
      <c r="AE93" s="2" t="s">
        <v>1069</v>
      </c>
      <c r="AF93" s="45" t="s">
        <v>1359</v>
      </c>
      <c r="AR93" s="45" t="s">
        <v>1190</v>
      </c>
      <c r="AS93" s="6" t="s">
        <v>348</v>
      </c>
      <c r="AT93" s="70" t="str" cm="1">
        <f t="array" ref="AT93">_xlfn.IFS(N93&lt;=2.5,"Assente o entro 2.5 cm",AND(L93="Con gradino/i",N93&gt;2.5,N93&lt;=5),"fra 2.5 e 5 cm",AND(L93="Con gradino/i",N93&gt;5,N93&lt;=10),"fra 5 e 10 cm",AND(L93="Con gradino/i",N93&gt;10,N93&lt;=15),"tra 10 e 15 cm",AND(L93="Con gradino/i",N93&gt;15),"oltre 15 cm",TRUE,"")</f>
        <v>oltre 15 cm</v>
      </c>
      <c r="AU93" s="2" t="s">
        <v>2958</v>
      </c>
      <c r="AV93" s="2">
        <f t="shared" si="3"/>
        <v>133.33333333333334</v>
      </c>
      <c r="AW93" s="6" t="s">
        <v>3411</v>
      </c>
      <c r="AX93" s="2" t="s">
        <v>3424</v>
      </c>
      <c r="AY93" s="2" t="s">
        <v>3426</v>
      </c>
    </row>
    <row r="94" spans="1:51" ht="12.6" x14ac:dyDescent="0.25">
      <c r="A94" s="144" t="s">
        <v>271</v>
      </c>
      <c r="B94" s="3" t="s">
        <v>66</v>
      </c>
      <c r="C94" s="3" t="s">
        <v>272</v>
      </c>
      <c r="D94" s="3" t="s">
        <v>341</v>
      </c>
      <c r="E94" s="3" t="str">
        <f t="shared" si="4"/>
        <v>Via Petroni 22 Bologna</v>
      </c>
      <c r="F94" s="40" t="s">
        <v>894</v>
      </c>
      <c r="G94" s="38"/>
      <c r="H94" s="38"/>
      <c r="I94" s="79" t="s">
        <v>674</v>
      </c>
      <c r="J94" s="79" t="s">
        <v>675</v>
      </c>
      <c r="K94" s="79"/>
      <c r="L94" s="51" t="s">
        <v>1205</v>
      </c>
      <c r="M94" s="145" t="s">
        <v>1491</v>
      </c>
      <c r="N94" s="8">
        <v>3</v>
      </c>
      <c r="O94" s="3" t="s">
        <v>5</v>
      </c>
      <c r="P94" s="43"/>
      <c r="Q94" s="3" t="s">
        <v>273</v>
      </c>
      <c r="R94" s="3" t="s">
        <v>233</v>
      </c>
      <c r="S94" s="3" t="s">
        <v>5</v>
      </c>
      <c r="T94" s="3"/>
      <c r="U94" s="3"/>
      <c r="V94" s="3"/>
      <c r="W94"/>
      <c r="X94" s="3" t="s">
        <v>30</v>
      </c>
      <c r="Y94" s="3"/>
      <c r="Z94" s="3"/>
      <c r="AA94" s="3"/>
      <c r="AB94" s="3"/>
      <c r="AC94" s="3"/>
      <c r="AD94" s="3"/>
      <c r="AE94" s="2" t="s">
        <v>1070</v>
      </c>
      <c r="AF94" s="45" t="s">
        <v>1360</v>
      </c>
      <c r="AR94" s="45" t="s">
        <v>1190</v>
      </c>
      <c r="AS94" s="6" t="s">
        <v>348</v>
      </c>
      <c r="AT94" s="70" t="str" cm="1">
        <f t="array" ref="AT94">_xlfn.IFS(N94&lt;=2.5,"Assente o entro 2.5 cm",AND(L94="Con gradino/i",N94&gt;2.5,N94&lt;=5),"fra 2.5 e 5 cm",AND(L94="Con gradino/i",N94&gt;5,N94&lt;=10),"fra 5 e 10 cm",AND(L94="Con gradino/i",N94&gt;10,N94&lt;=15),"tra 10 e 15 cm",AND(L94="Con gradino/i",N94&gt;15),"oltre 15 cm",TRUE,"")</f>
        <v>fra 2.5 e 5 cm</v>
      </c>
      <c r="AU94" s="2" t="s">
        <v>2957</v>
      </c>
      <c r="AV94" s="2">
        <f t="shared" si="3"/>
        <v>25</v>
      </c>
      <c r="AW94" s="6" t="s">
        <v>3411</v>
      </c>
      <c r="AX94" s="2" t="s">
        <v>3424</v>
      </c>
      <c r="AY94" s="2" t="s">
        <v>3426</v>
      </c>
    </row>
    <row r="95" spans="1:51" ht="12.6" x14ac:dyDescent="0.25">
      <c r="A95" s="144" t="s">
        <v>274</v>
      </c>
      <c r="B95" s="3" t="s">
        <v>239</v>
      </c>
      <c r="C95" s="3" t="s">
        <v>275</v>
      </c>
      <c r="D95" s="3" t="s">
        <v>341</v>
      </c>
      <c r="E95" s="3" t="str">
        <f t="shared" si="4"/>
        <v>Via Petroni 22C Bologna</v>
      </c>
      <c r="F95" s="40" t="s">
        <v>895</v>
      </c>
      <c r="G95" s="38"/>
      <c r="H95" s="38"/>
      <c r="I95" s="79" t="s">
        <v>674</v>
      </c>
      <c r="J95" s="79" t="s">
        <v>675</v>
      </c>
      <c r="K95" s="79"/>
      <c r="L95" s="51" t="s">
        <v>1205</v>
      </c>
      <c r="M95" s="145" t="s">
        <v>1491</v>
      </c>
      <c r="N95" s="8">
        <v>6</v>
      </c>
      <c r="O95" s="3" t="s">
        <v>5</v>
      </c>
      <c r="P95" s="43"/>
      <c r="Q95" s="3"/>
      <c r="R95" s="3" t="s">
        <v>20</v>
      </c>
      <c r="S95" s="3" t="s">
        <v>5</v>
      </c>
      <c r="T95" s="3"/>
      <c r="U95" s="3"/>
      <c r="V95" s="3"/>
      <c r="W95"/>
      <c r="X95" s="3" t="s">
        <v>30</v>
      </c>
      <c r="Y95" s="3"/>
      <c r="Z95" s="3"/>
      <c r="AA95" s="3"/>
      <c r="AB95" s="3"/>
      <c r="AC95" s="3"/>
      <c r="AD95" s="3"/>
      <c r="AE95" s="2" t="s">
        <v>1071</v>
      </c>
      <c r="AF95" s="45" t="s">
        <v>1361</v>
      </c>
      <c r="AR95" s="45" t="s">
        <v>1190</v>
      </c>
      <c r="AS95" s="6" t="s">
        <v>348</v>
      </c>
      <c r="AT95" s="70" t="str" cm="1">
        <f t="array" ref="AT95">_xlfn.IFS(N95&lt;=2.5,"Assente o entro 2.5 cm",AND(L95="Con gradino/i",N95&gt;2.5,N95&lt;=5),"fra 2.5 e 5 cm",AND(L95="Con gradino/i",N95&gt;5,N95&lt;=10),"fra 5 e 10 cm",AND(L95="Con gradino/i",N95&gt;10,N95&lt;=15),"tra 10 e 15 cm",AND(L95="Con gradino/i",N95&gt;15),"oltre 15 cm",TRUE,"")</f>
        <v>fra 5 e 10 cm</v>
      </c>
      <c r="AU95" s="2" t="s">
        <v>2960</v>
      </c>
      <c r="AV95" s="2">
        <f t="shared" si="3"/>
        <v>50</v>
      </c>
      <c r="AW95" s="6" t="s">
        <v>3411</v>
      </c>
      <c r="AX95" s="2" t="s">
        <v>3424</v>
      </c>
      <c r="AY95" s="2" t="s">
        <v>3426</v>
      </c>
    </row>
    <row r="96" spans="1:51" ht="12.6" x14ac:dyDescent="0.25">
      <c r="A96" s="144" t="s">
        <v>276</v>
      </c>
      <c r="B96" s="3" t="s">
        <v>1</v>
      </c>
      <c r="C96" s="3" t="s">
        <v>277</v>
      </c>
      <c r="D96" s="3" t="s">
        <v>341</v>
      </c>
      <c r="E96" s="3" t="str">
        <f t="shared" si="4"/>
        <v>Piazza Aldrovandi 23 C Bologna</v>
      </c>
      <c r="F96" s="40" t="s">
        <v>896</v>
      </c>
      <c r="G96" s="38"/>
      <c r="H96" s="38"/>
      <c r="I96" s="79" t="s">
        <v>676</v>
      </c>
      <c r="J96" s="79" t="s">
        <v>677</v>
      </c>
      <c r="K96" s="79"/>
      <c r="L96" s="51" t="s">
        <v>1205</v>
      </c>
      <c r="M96" s="145" t="s">
        <v>1491</v>
      </c>
      <c r="N96" s="8">
        <v>3</v>
      </c>
      <c r="O96" s="3" t="s">
        <v>278</v>
      </c>
      <c r="P96" s="43"/>
      <c r="Q96" s="3" t="s">
        <v>279</v>
      </c>
      <c r="R96" s="3" t="s">
        <v>14</v>
      </c>
      <c r="S96" s="3" t="s">
        <v>5</v>
      </c>
      <c r="T96" s="3"/>
      <c r="U96" s="3"/>
      <c r="V96" s="3"/>
      <c r="W96"/>
      <c r="X96" s="3" t="s">
        <v>1201</v>
      </c>
      <c r="Y96" s="3" t="s">
        <v>1205</v>
      </c>
      <c r="Z96" s="3" t="s">
        <v>6</v>
      </c>
      <c r="AA96" s="3" t="s">
        <v>6</v>
      </c>
      <c r="AB96" s="3" t="s">
        <v>16</v>
      </c>
      <c r="AC96" s="3" t="s">
        <v>16</v>
      </c>
      <c r="AD96" s="3" t="s">
        <v>30</v>
      </c>
      <c r="AE96" s="2" t="s">
        <v>1072</v>
      </c>
      <c r="AF96" s="45" t="s">
        <v>1362</v>
      </c>
      <c r="AG96" s="45" t="s">
        <v>1235</v>
      </c>
      <c r="AH96" s="45" t="s">
        <v>1476</v>
      </c>
      <c r="AI96" s="45" t="s">
        <v>1477</v>
      </c>
      <c r="AJ96" s="45" t="s">
        <v>1478</v>
      </c>
      <c r="AR96" s="45" t="s">
        <v>1190</v>
      </c>
      <c r="AS96" s="6" t="s">
        <v>348</v>
      </c>
      <c r="AT96" s="70" t="str" cm="1">
        <f t="array" ref="AT96">_xlfn.IFS(N96&lt;=2.5,"Assente o entro 2.5 cm",AND(L96="Con gradino/i",N96&gt;2.5,N96&lt;=5),"fra 2.5 e 5 cm",AND(L96="Con gradino/i",N96&gt;5,N96&lt;=10),"fra 5 e 10 cm",AND(L96="Con gradino/i",N96&gt;10,N96&lt;=15),"tra 10 e 15 cm",AND(L96="Con gradino/i",N96&gt;15),"oltre 15 cm",TRUE,"")</f>
        <v>fra 2.5 e 5 cm</v>
      </c>
      <c r="AU96" s="2" t="s">
        <v>2957</v>
      </c>
      <c r="AV96" s="2">
        <f t="shared" si="3"/>
        <v>25</v>
      </c>
      <c r="AW96" s="6" t="s">
        <v>3414</v>
      </c>
      <c r="AX96" s="2" t="s">
        <v>3424</v>
      </c>
      <c r="AY96" s="2" t="s">
        <v>3426</v>
      </c>
    </row>
    <row r="97" spans="1:51" ht="12.6" x14ac:dyDescent="0.25">
      <c r="A97" s="144" t="s">
        <v>280</v>
      </c>
      <c r="B97" s="3" t="s">
        <v>1</v>
      </c>
      <c r="C97" s="3" t="s">
        <v>281</v>
      </c>
      <c r="D97" s="3" t="s">
        <v>341</v>
      </c>
      <c r="E97" s="3" t="str">
        <f t="shared" si="4"/>
        <v>Piazza Aldrovandi 19 C Bologna</v>
      </c>
      <c r="F97" s="40" t="s">
        <v>897</v>
      </c>
      <c r="G97" s="38"/>
      <c r="H97" s="38"/>
      <c r="I97" s="79" t="s">
        <v>678</v>
      </c>
      <c r="J97" s="79" t="s">
        <v>679</v>
      </c>
      <c r="K97" s="79"/>
      <c r="L97" s="51" t="s">
        <v>1203</v>
      </c>
      <c r="M97" s="145" t="s">
        <v>973</v>
      </c>
      <c r="N97" s="8">
        <v>2</v>
      </c>
      <c r="O97" s="3"/>
      <c r="P97" s="43"/>
      <c r="Q97" s="3" t="s">
        <v>282</v>
      </c>
      <c r="R97" s="3" t="s">
        <v>10</v>
      </c>
      <c r="S97" s="3" t="s">
        <v>5</v>
      </c>
      <c r="T97" s="3"/>
      <c r="U97" s="3"/>
      <c r="V97" s="3"/>
      <c r="W97"/>
      <c r="X97" s="3" t="s">
        <v>30</v>
      </c>
      <c r="Y97" s="3" t="s">
        <v>30</v>
      </c>
      <c r="Z97" s="3" t="s">
        <v>30</v>
      </c>
      <c r="AA97" s="3" t="s">
        <v>30</v>
      </c>
      <c r="AB97" s="3" t="s">
        <v>30</v>
      </c>
      <c r="AC97" s="3" t="s">
        <v>30</v>
      </c>
      <c r="AD97" s="3" t="s">
        <v>30</v>
      </c>
      <c r="AE97" s="2" t="s">
        <v>1073</v>
      </c>
      <c r="AF97" s="45" t="s">
        <v>1363</v>
      </c>
      <c r="AR97" s="45" t="s">
        <v>1190</v>
      </c>
      <c r="AS97" s="6" t="s">
        <v>348</v>
      </c>
      <c r="AT97" s="70" t="str" cm="1">
        <f t="array" ref="AT97">_xlfn.IFS(N97&lt;=2.5,"Assente o entro 2.5 cm",AND(L97="Con gradino/i",N97&gt;2.5,N97&lt;=5),"fra 2.5 e 5 cm",AND(L97="Con gradino/i",N97&gt;5,N97&lt;=10),"fra 5 e 10 cm",AND(L97="Con gradino/i",N97&gt;10,N97&lt;=15),"tra 10 e 15 cm",AND(L97="Con gradino/i",N97&gt;15),"oltre 15 cm",TRUE,"")</f>
        <v>Assente o entro 2.5 cm</v>
      </c>
      <c r="AU97" s="2" t="s">
        <v>2959</v>
      </c>
      <c r="AV97" s="2">
        <f t="shared" si="3"/>
        <v>16.666666666666668</v>
      </c>
      <c r="AW97" s="6" t="s">
        <v>3414</v>
      </c>
      <c r="AX97" s="2" t="s">
        <v>3424</v>
      </c>
      <c r="AY97" s="2" t="s">
        <v>3426</v>
      </c>
    </row>
    <row r="98" spans="1:51" ht="12.6" x14ac:dyDescent="0.25">
      <c r="A98" s="144" t="s">
        <v>283</v>
      </c>
      <c r="B98" s="3" t="s">
        <v>3051</v>
      </c>
      <c r="C98" s="3" t="s">
        <v>289</v>
      </c>
      <c r="D98" s="3" t="s">
        <v>341</v>
      </c>
      <c r="E98" s="3" t="str">
        <f t="shared" si="4"/>
        <v>Piazza Aldrovandi 19A Bologna</v>
      </c>
      <c r="F98" s="40" t="s">
        <v>898</v>
      </c>
      <c r="G98" s="38"/>
      <c r="H98" s="38"/>
      <c r="I98" s="79" t="s">
        <v>680</v>
      </c>
      <c r="J98" s="79" t="s">
        <v>681</v>
      </c>
      <c r="K98" s="79"/>
      <c r="L98" s="51" t="s">
        <v>1203</v>
      </c>
      <c r="M98" s="145" t="s">
        <v>973</v>
      </c>
      <c r="N98" s="8"/>
      <c r="O98" s="3"/>
      <c r="P98" s="43"/>
      <c r="Q98" s="3" t="s">
        <v>284</v>
      </c>
      <c r="R98" s="3" t="s">
        <v>285</v>
      </c>
      <c r="S98" s="3" t="s">
        <v>5</v>
      </c>
      <c r="T98" s="3"/>
      <c r="U98" s="3"/>
      <c r="V98" s="3"/>
      <c r="W98"/>
      <c r="X98" s="3" t="s">
        <v>30</v>
      </c>
      <c r="Y98" s="3"/>
      <c r="Z98" s="3"/>
      <c r="AA98" s="3"/>
      <c r="AB98" s="3"/>
      <c r="AC98" s="3"/>
      <c r="AD98" s="3"/>
      <c r="AE98" s="2" t="s">
        <v>1074</v>
      </c>
      <c r="AF98" s="45" t="s">
        <v>1364</v>
      </c>
      <c r="AR98" s="45" t="s">
        <v>1190</v>
      </c>
      <c r="AS98" s="6" t="s">
        <v>348</v>
      </c>
      <c r="AT98" s="70" t="str" cm="1">
        <f t="array" ref="AT98">_xlfn.IFS(N98&lt;=2.5,"Assente o entro 2.5 cm",AND(L98="Con gradino/i",N98&gt;2.5,N98&lt;=5),"fra 2.5 e 5 cm",AND(L98="Con gradino/i",N98&gt;5,N98&lt;=10),"fra 5 e 10 cm",AND(L98="Con gradino/i",N98&gt;10,N98&lt;=15),"tra 10 e 15 cm",AND(L98="Con gradino/i",N98&gt;15),"oltre 15 cm",TRUE,"")</f>
        <v>Assente o entro 2.5 cm</v>
      </c>
      <c r="AU98" s="2" t="s">
        <v>2959</v>
      </c>
      <c r="AV98" s="2">
        <f t="shared" si="3"/>
        <v>0</v>
      </c>
      <c r="AW98" s="6" t="s">
        <v>3414</v>
      </c>
      <c r="AX98" s="2" t="s">
        <v>3424</v>
      </c>
      <c r="AY98" s="2" t="s">
        <v>3426</v>
      </c>
    </row>
    <row r="99" spans="1:51" ht="13.1" thickBot="1" x14ac:dyDescent="0.3">
      <c r="A99" s="144" t="s">
        <v>286</v>
      </c>
      <c r="B99" s="3" t="s">
        <v>3050</v>
      </c>
      <c r="C99" s="3" t="s">
        <v>2945</v>
      </c>
      <c r="D99" s="3" t="s">
        <v>341</v>
      </c>
      <c r="E99" s="3" t="str">
        <f t="shared" si="4"/>
        <v>Piazza Aldrovandi 19B Bologna</v>
      </c>
      <c r="F99" s="40" t="s">
        <v>2944</v>
      </c>
      <c r="G99" s="38" t="str" cm="1">
        <f t="array" ref="G99">[1]!FINDLATITUDE(E99)</f>
        <v/>
      </c>
      <c r="H99" s="38" t="str" cm="1">
        <f t="array" ref="H99">[1]!FINDLONGITUDE(E99)</f>
        <v/>
      </c>
      <c r="I99" s="79" t="s">
        <v>680</v>
      </c>
      <c r="J99" s="79" t="s">
        <v>681</v>
      </c>
      <c r="K99" s="79"/>
      <c r="L99" s="3" t="s">
        <v>1203</v>
      </c>
      <c r="M99" s="144" t="s">
        <v>973</v>
      </c>
      <c r="N99" s="101">
        <v>4</v>
      </c>
      <c r="O99" s="3" t="s">
        <v>287</v>
      </c>
      <c r="P99" s="48"/>
      <c r="Q99" s="3" t="s">
        <v>288</v>
      </c>
      <c r="R99" s="3"/>
      <c r="S99" s="3" t="s">
        <v>5</v>
      </c>
      <c r="T99" s="3"/>
      <c r="U99" s="3"/>
      <c r="V99" s="3"/>
      <c r="W99"/>
      <c r="X99" s="3" t="s">
        <v>30</v>
      </c>
      <c r="Y99" s="3"/>
      <c r="Z99" s="3"/>
      <c r="AA99" s="3"/>
      <c r="AB99" s="3"/>
      <c r="AC99" s="3"/>
      <c r="AD99" s="3"/>
      <c r="AE99" s="69" t="s">
        <v>1075</v>
      </c>
      <c r="AF99" s="62" t="s">
        <v>1365</v>
      </c>
      <c r="AG99" s="62"/>
      <c r="AH99" s="62"/>
      <c r="AI99" s="62"/>
      <c r="AJ99" s="62"/>
      <c r="AR99" s="45" t="s">
        <v>1190</v>
      </c>
      <c r="AS99" s="6" t="s">
        <v>348</v>
      </c>
      <c r="AT99" s="70" t="str" cm="1">
        <f t="array" ref="AT99">_xlfn.IFS(N99&lt;=2.5,"Assente o entro 2.5 cm",AND(L99="Con gradino/i",N99&gt;2.5,N99&lt;=5),"fra 2.5 e 5 cm",AND(L99="Con gradino/i",N99&gt;5,N99&lt;=10),"fra 5 e 10 cm",AND(L99="Con gradino/i",N99&gt;10,N99&lt;=15),"tra 10 e 15 cm",AND(L99="Con gradino/i",N99&gt;15),"oltre 15 cm",TRUE,"")</f>
        <v/>
      </c>
      <c r="AV99" s="2">
        <f t="shared" si="3"/>
        <v>33.333333333333336</v>
      </c>
      <c r="AW99" s="6" t="s">
        <v>3414</v>
      </c>
      <c r="AX99" s="2" t="s">
        <v>3424</v>
      </c>
      <c r="AY99" s="2" t="s">
        <v>3426</v>
      </c>
    </row>
    <row r="100" spans="1:51" s="15" customFormat="1" ht="15.75" customHeight="1" thickBot="1" x14ac:dyDescent="0.3">
      <c r="A100" s="16" t="s">
        <v>290</v>
      </c>
      <c r="B100" s="16" t="s">
        <v>1158</v>
      </c>
      <c r="C100" s="16" t="s">
        <v>291</v>
      </c>
      <c r="D100" s="3" t="s">
        <v>341</v>
      </c>
      <c r="E100" s="3" t="str">
        <f t="shared" si="4"/>
        <v>Via delle lame 116 Bologna</v>
      </c>
      <c r="F100" s="40" t="s">
        <v>899</v>
      </c>
      <c r="G100" s="38"/>
      <c r="H100" s="38"/>
      <c r="I100" s="79" t="s">
        <v>682</v>
      </c>
      <c r="J100" s="79" t="s">
        <v>683</v>
      </c>
      <c r="K100" s="79"/>
      <c r="L100" s="51" t="s">
        <v>1205</v>
      </c>
      <c r="M100" s="145" t="s">
        <v>1491</v>
      </c>
      <c r="N100" s="17">
        <v>3.2</v>
      </c>
      <c r="O100" s="16" t="s">
        <v>5</v>
      </c>
      <c r="P100" s="44"/>
      <c r="Q100" s="16" t="s">
        <v>54</v>
      </c>
      <c r="R100" s="16">
        <v>111</v>
      </c>
      <c r="S100" s="16" t="s">
        <v>5</v>
      </c>
      <c r="T100" s="16"/>
      <c r="U100" s="16"/>
      <c r="V100" s="16"/>
      <c r="W100"/>
      <c r="X100" s="16" t="s">
        <v>30</v>
      </c>
      <c r="Y100" s="16"/>
      <c r="Z100" s="16"/>
      <c r="AA100" s="16"/>
      <c r="AB100" s="16"/>
      <c r="AC100" s="16"/>
      <c r="AD100" s="16"/>
      <c r="AE100" s="18" t="s">
        <v>1076</v>
      </c>
      <c r="AF100" s="58" t="s">
        <v>1366</v>
      </c>
      <c r="AG100" s="58"/>
      <c r="AH100" s="58"/>
      <c r="AI100" s="58"/>
      <c r="AJ100" s="58"/>
      <c r="AK100" s="59"/>
      <c r="AL100" s="60"/>
      <c r="AM100" s="61"/>
      <c r="AN100" s="61"/>
      <c r="AO100" s="61"/>
      <c r="AP100" s="61"/>
      <c r="AQ100" s="61"/>
      <c r="AR100" s="45" t="s">
        <v>1191</v>
      </c>
      <c r="AS100" s="6" t="s">
        <v>348</v>
      </c>
      <c r="AT100" s="70" t="str" cm="1">
        <f t="array" ref="AT100">_xlfn.IFS(N100&lt;=2.5,"Assente o entro 2.5 cm",AND(L100="Con gradino/i",N100&gt;2.5,N100&lt;=5),"fra 2.5 e 5 cm",AND(L100="Con gradino/i",N100&gt;5,N100&lt;=10),"fra 5 e 10 cm",AND(L100="Con gradino/i",N100&gt;10,N100&lt;=15),"tra 10 e 15 cm",AND(L100="Con gradino/i",N100&gt;15),"oltre 15 cm",TRUE,"")</f>
        <v>fra 2.5 e 5 cm</v>
      </c>
      <c r="AU100" s="15" t="s">
        <v>2957</v>
      </c>
      <c r="AV100" s="2">
        <f t="shared" si="3"/>
        <v>26.666666666666668</v>
      </c>
      <c r="AW100" s="146" t="s">
        <v>303</v>
      </c>
      <c r="AX100" s="2" t="s">
        <v>3424</v>
      </c>
      <c r="AY100" s="2" t="s">
        <v>3426</v>
      </c>
    </row>
    <row r="101" spans="1:51" s="15" customFormat="1" ht="15.75" customHeight="1" thickBot="1" x14ac:dyDescent="0.3">
      <c r="A101" s="16" t="s">
        <v>292</v>
      </c>
      <c r="B101" s="16" t="s">
        <v>1</v>
      </c>
      <c r="C101" s="16" t="s">
        <v>345</v>
      </c>
      <c r="D101" s="3" t="s">
        <v>341</v>
      </c>
      <c r="E101" s="3" t="str">
        <f t="shared" si="4"/>
        <v>Via delle lame 114b Bologna</v>
      </c>
      <c r="F101" s="40" t="s">
        <v>900</v>
      </c>
      <c r="G101" s="38"/>
      <c r="H101" s="38"/>
      <c r="I101" s="79" t="s">
        <v>684</v>
      </c>
      <c r="J101" s="79" t="s">
        <v>685</v>
      </c>
      <c r="K101" s="79"/>
      <c r="L101" s="51" t="s">
        <v>1205</v>
      </c>
      <c r="M101" s="145" t="s">
        <v>1491</v>
      </c>
      <c r="N101" s="17">
        <v>14</v>
      </c>
      <c r="O101" s="16" t="s">
        <v>5</v>
      </c>
      <c r="P101" s="44"/>
      <c r="Q101" s="16" t="s">
        <v>3</v>
      </c>
      <c r="R101" s="16">
        <v>91</v>
      </c>
      <c r="S101" s="16" t="s">
        <v>293</v>
      </c>
      <c r="T101" s="16"/>
      <c r="U101" s="16"/>
      <c r="V101" s="16"/>
      <c r="W101"/>
      <c r="X101" s="3" t="s">
        <v>1201</v>
      </c>
      <c r="Y101" s="3" t="s">
        <v>1205</v>
      </c>
      <c r="Z101" s="16" t="s">
        <v>30</v>
      </c>
      <c r="AA101" s="16" t="s">
        <v>16</v>
      </c>
      <c r="AB101" s="16" t="s">
        <v>16</v>
      </c>
      <c r="AC101" s="16" t="s">
        <v>16</v>
      </c>
      <c r="AD101" s="16" t="s">
        <v>30</v>
      </c>
      <c r="AE101" s="16" t="s">
        <v>1077</v>
      </c>
      <c r="AF101" s="59" t="s">
        <v>1367</v>
      </c>
      <c r="AG101" s="59" t="s">
        <v>1236</v>
      </c>
      <c r="AH101" s="59"/>
      <c r="AI101" s="59"/>
      <c r="AJ101" s="59"/>
      <c r="AK101" s="59"/>
      <c r="AL101" s="60"/>
      <c r="AM101" s="61"/>
      <c r="AN101" s="61"/>
      <c r="AO101" s="61"/>
      <c r="AP101" s="61"/>
      <c r="AQ101" s="61"/>
      <c r="AR101" s="45" t="s">
        <v>1191</v>
      </c>
      <c r="AS101" s="6" t="s">
        <v>348</v>
      </c>
      <c r="AT101" s="70" t="str" cm="1">
        <f t="array" ref="AT101">_xlfn.IFS(N101&lt;=2.5,"Assente o entro 2.5 cm",AND(L101="Con gradino/i",N101&gt;2.5,N101&lt;=5),"fra 2.5 e 5 cm",AND(L101="Con gradino/i",N101&gt;5,N101&lt;=10),"fra 5 e 10 cm",AND(L101="Con gradino/i",N101&gt;10,N101&lt;=15),"tra 10 e 15 cm",AND(L101="Con gradino/i",N101&gt;15),"oltre 15 cm",TRUE,"")</f>
        <v>tra 10 e 15 cm</v>
      </c>
      <c r="AU101" s="15" t="s">
        <v>2961</v>
      </c>
      <c r="AV101" s="2">
        <f t="shared" si="3"/>
        <v>116.66666666666667</v>
      </c>
      <c r="AW101" s="146" t="s">
        <v>303</v>
      </c>
      <c r="AX101" s="2" t="s">
        <v>3424</v>
      </c>
      <c r="AY101" s="2" t="s">
        <v>3426</v>
      </c>
    </row>
    <row r="102" spans="1:51" s="15" customFormat="1" ht="15.75" customHeight="1" thickBot="1" x14ac:dyDescent="0.3">
      <c r="A102" s="16" t="s">
        <v>294</v>
      </c>
      <c r="B102" s="16" t="s">
        <v>295</v>
      </c>
      <c r="C102" s="16" t="s">
        <v>296</v>
      </c>
      <c r="D102" s="3" t="s">
        <v>341</v>
      </c>
      <c r="E102" s="3" t="str">
        <f t="shared" si="4"/>
        <v>Via delle lame 108d Bologna</v>
      </c>
      <c r="F102" s="40" t="s">
        <v>901</v>
      </c>
      <c r="G102" s="38"/>
      <c r="H102" s="38"/>
      <c r="I102" s="79" t="s">
        <v>686</v>
      </c>
      <c r="J102" s="79" t="s">
        <v>687</v>
      </c>
      <c r="K102" s="79"/>
      <c r="L102" s="51" t="s">
        <v>1205</v>
      </c>
      <c r="M102" s="145" t="s">
        <v>1491</v>
      </c>
      <c r="N102" s="19" t="s">
        <v>344</v>
      </c>
      <c r="O102" s="16" t="s">
        <v>5</v>
      </c>
      <c r="P102" s="44"/>
      <c r="Q102" s="16" t="s">
        <v>3</v>
      </c>
      <c r="R102" s="16"/>
      <c r="S102" s="16" t="s">
        <v>297</v>
      </c>
      <c r="T102" s="16"/>
      <c r="U102" s="16"/>
      <c r="V102" s="16"/>
      <c r="W102"/>
      <c r="X102" s="16" t="s">
        <v>30</v>
      </c>
      <c r="Y102" s="16"/>
      <c r="Z102" s="16"/>
      <c r="AA102" s="16"/>
      <c r="AB102" s="16"/>
      <c r="AC102" s="16"/>
      <c r="AD102" s="16"/>
      <c r="AE102" s="18" t="s">
        <v>1078</v>
      </c>
      <c r="AF102" s="58" t="s">
        <v>1368</v>
      </c>
      <c r="AG102" s="58"/>
      <c r="AH102" s="58"/>
      <c r="AI102" s="58"/>
      <c r="AJ102" s="58"/>
      <c r="AK102" s="59"/>
      <c r="AL102" s="59"/>
      <c r="AM102" s="59"/>
      <c r="AN102" s="60"/>
      <c r="AO102" s="60"/>
      <c r="AP102" s="60"/>
      <c r="AQ102" s="60"/>
      <c r="AR102" s="45" t="s">
        <v>1191</v>
      </c>
      <c r="AS102" s="6" t="s">
        <v>348</v>
      </c>
      <c r="AT102" s="70" t="str" cm="1">
        <f t="array" ref="AT102">_xlfn.IFS(N102&lt;=2.5,"Assente o entro 2.5 cm",AND(L102="Con gradino/i",N102&gt;2.5,N102&lt;=5),"fra 2.5 e 5 cm",AND(L102="Con gradino/i",N102&gt;5,N102&lt;=10),"fra 5 e 10 cm",AND(L102="Con gradino/i",N102&gt;10,N102&lt;=15),"tra 10 e 15 cm",AND(L102="Con gradino/i",N102&gt;15),"oltre 15 cm",TRUE,"")</f>
        <v>oltre 15 cm</v>
      </c>
      <c r="AU102" s="15" t="s">
        <v>2958</v>
      </c>
      <c r="AV102" s="2" t="e">
        <f t="shared" si="3"/>
        <v>#VALUE!</v>
      </c>
      <c r="AW102" s="146" t="s">
        <v>303</v>
      </c>
      <c r="AX102" s="2" t="s">
        <v>3424</v>
      </c>
      <c r="AY102" s="2" t="s">
        <v>3426</v>
      </c>
    </row>
    <row r="103" spans="1:51" s="15" customFormat="1" ht="15.75" customHeight="1" thickBot="1" x14ac:dyDescent="0.3">
      <c r="A103" s="16" t="s">
        <v>298</v>
      </c>
      <c r="B103" s="16" t="s">
        <v>1</v>
      </c>
      <c r="C103" s="16" t="s">
        <v>299</v>
      </c>
      <c r="D103" s="3" t="s">
        <v>341</v>
      </c>
      <c r="E103" s="3" t="str">
        <f t="shared" si="4"/>
        <v>Via delle Lame 104c Bologna</v>
      </c>
      <c r="F103" s="40" t="s">
        <v>902</v>
      </c>
      <c r="G103" s="38"/>
      <c r="H103" s="38"/>
      <c r="I103" s="79" t="s">
        <v>688</v>
      </c>
      <c r="J103" s="79" t="s">
        <v>689</v>
      </c>
      <c r="K103" s="79"/>
      <c r="L103" s="51" t="s">
        <v>1205</v>
      </c>
      <c r="M103" s="145" t="s">
        <v>1491</v>
      </c>
      <c r="N103" s="17">
        <v>8.5</v>
      </c>
      <c r="O103" s="16" t="s">
        <v>5</v>
      </c>
      <c r="P103" s="44"/>
      <c r="Q103" s="16" t="s">
        <v>3</v>
      </c>
      <c r="R103" s="16" t="s">
        <v>300</v>
      </c>
      <c r="S103" s="16" t="s">
        <v>5</v>
      </c>
      <c r="T103" s="16"/>
      <c r="U103" s="16"/>
      <c r="V103" s="16"/>
      <c r="W103"/>
      <c r="X103" s="3" t="s">
        <v>1200</v>
      </c>
      <c r="Y103" s="3" t="s">
        <v>1205</v>
      </c>
      <c r="Z103" s="16" t="s">
        <v>6</v>
      </c>
      <c r="AA103" s="16" t="s">
        <v>6</v>
      </c>
      <c r="AB103" s="16" t="s">
        <v>6</v>
      </c>
      <c r="AC103" s="16" t="s">
        <v>6</v>
      </c>
      <c r="AD103" s="16" t="s">
        <v>7</v>
      </c>
      <c r="AE103" s="18" t="s">
        <v>1079</v>
      </c>
      <c r="AF103" s="58" t="s">
        <v>1369</v>
      </c>
      <c r="AG103" s="58"/>
      <c r="AH103" s="58"/>
      <c r="AI103" s="58"/>
      <c r="AJ103" s="58"/>
      <c r="AK103" s="59"/>
      <c r="AL103" s="59"/>
      <c r="AM103" s="59"/>
      <c r="AN103" s="60"/>
      <c r="AO103" s="60"/>
      <c r="AP103" s="60"/>
      <c r="AQ103" s="60"/>
      <c r="AR103" s="45" t="s">
        <v>1191</v>
      </c>
      <c r="AS103" s="6" t="s">
        <v>348</v>
      </c>
      <c r="AT103" s="70" t="str" cm="1">
        <f t="array" ref="AT103">_xlfn.IFS(N103&lt;=2.5,"Assente o entro 2.5 cm",AND(L103="Con gradino/i",N103&gt;2.5,N103&lt;=5),"fra 2.5 e 5 cm",AND(L103="Con gradino/i",N103&gt;5,N103&lt;=10),"fra 5 e 10 cm",AND(L103="Con gradino/i",N103&gt;10,N103&lt;=15),"tra 10 e 15 cm",AND(L103="Con gradino/i",N103&gt;15),"oltre 15 cm",TRUE,"")</f>
        <v>fra 5 e 10 cm</v>
      </c>
      <c r="AU103" s="15" t="s">
        <v>2960</v>
      </c>
      <c r="AV103" s="2">
        <f t="shared" si="3"/>
        <v>70.833333333333343</v>
      </c>
      <c r="AW103" s="146" t="s">
        <v>303</v>
      </c>
      <c r="AX103" s="2" t="s">
        <v>3424</v>
      </c>
      <c r="AY103" s="2" t="s">
        <v>3426</v>
      </c>
    </row>
    <row r="104" spans="1:51" s="15" customFormat="1" ht="15.75" customHeight="1" thickBot="1" x14ac:dyDescent="0.3">
      <c r="A104" s="16" t="s">
        <v>301</v>
      </c>
      <c r="B104" s="16" t="s">
        <v>302</v>
      </c>
      <c r="C104" s="16" t="s">
        <v>303</v>
      </c>
      <c r="D104" s="3" t="s">
        <v>341</v>
      </c>
      <c r="E104" s="3" t="str">
        <f t="shared" si="4"/>
        <v>Via delle Lame Bologna</v>
      </c>
      <c r="F104" s="40" t="s">
        <v>903</v>
      </c>
      <c r="G104" s="38"/>
      <c r="H104" s="38"/>
      <c r="I104" s="79" t="s">
        <v>690</v>
      </c>
      <c r="J104" s="79" t="s">
        <v>691</v>
      </c>
      <c r="K104" s="79"/>
      <c r="L104" s="51" t="s">
        <v>1205</v>
      </c>
      <c r="M104" s="145" t="s">
        <v>1491</v>
      </c>
      <c r="N104" s="17">
        <v>7</v>
      </c>
      <c r="O104" s="16" t="s">
        <v>5</v>
      </c>
      <c r="P104" s="44"/>
      <c r="Q104" s="16" t="s">
        <v>3</v>
      </c>
      <c r="R104" s="16" t="s">
        <v>120</v>
      </c>
      <c r="S104" s="16" t="s">
        <v>5</v>
      </c>
      <c r="T104" s="16"/>
      <c r="U104" s="16"/>
      <c r="V104" s="16"/>
      <c r="W104" s="87"/>
      <c r="X104" s="16" t="s">
        <v>30</v>
      </c>
      <c r="Y104" s="16" t="s">
        <v>30</v>
      </c>
      <c r="Z104" s="16" t="s">
        <v>30</v>
      </c>
      <c r="AA104" s="16" t="s">
        <v>30</v>
      </c>
      <c r="AB104" s="16" t="s">
        <v>30</v>
      </c>
      <c r="AC104" s="16" t="s">
        <v>30</v>
      </c>
      <c r="AD104" s="16" t="s">
        <v>30</v>
      </c>
      <c r="AE104" s="18" t="s">
        <v>1080</v>
      </c>
      <c r="AF104" s="58" t="s">
        <v>1370</v>
      </c>
      <c r="AG104" s="58"/>
      <c r="AH104" s="58"/>
      <c r="AI104" s="58"/>
      <c r="AJ104" s="58"/>
      <c r="AK104" s="59"/>
      <c r="AL104" s="59"/>
      <c r="AM104" s="59"/>
      <c r="AN104" s="60"/>
      <c r="AO104" s="60"/>
      <c r="AP104" s="60"/>
      <c r="AQ104" s="60"/>
      <c r="AR104" s="45" t="s">
        <v>1191</v>
      </c>
      <c r="AS104" s="6" t="s">
        <v>348</v>
      </c>
      <c r="AT104" s="70" t="str" cm="1">
        <f t="array" ref="AT104">_xlfn.IFS(N104&lt;=2.5,"Assente o entro 2.5 cm",AND(L104="Con gradino/i",N104&gt;2.5,N104&lt;=5),"fra 2.5 e 5 cm",AND(L104="Con gradino/i",N104&gt;5,N104&lt;=10),"fra 5 e 10 cm",AND(L104="Con gradino/i",N104&gt;10,N104&lt;=15),"tra 10 e 15 cm",AND(L104="Con gradino/i",N104&gt;15),"oltre 15 cm",TRUE,"")</f>
        <v>fra 5 e 10 cm</v>
      </c>
      <c r="AU104" s="15" t="s">
        <v>2960</v>
      </c>
      <c r="AV104" s="2">
        <f t="shared" si="3"/>
        <v>58.333333333333336</v>
      </c>
      <c r="AW104" s="146" t="s">
        <v>303</v>
      </c>
      <c r="AX104" s="2" t="s">
        <v>3424</v>
      </c>
      <c r="AY104" s="2" t="s">
        <v>3426</v>
      </c>
    </row>
    <row r="105" spans="1:51" s="15" customFormat="1" ht="15.75" customHeight="1" thickBot="1" x14ac:dyDescent="0.3">
      <c r="A105" s="16" t="s">
        <v>304</v>
      </c>
      <c r="B105" s="16" t="s">
        <v>1</v>
      </c>
      <c r="C105" s="16" t="s">
        <v>305</v>
      </c>
      <c r="D105" s="3" t="s">
        <v>341</v>
      </c>
      <c r="E105" s="3" t="str">
        <f t="shared" si="4"/>
        <v>Via Delle Lame 92/a Bologna</v>
      </c>
      <c r="F105" s="40" t="s">
        <v>904</v>
      </c>
      <c r="G105" s="38"/>
      <c r="H105" s="38"/>
      <c r="I105" s="79" t="s">
        <v>692</v>
      </c>
      <c r="J105" s="79" t="s">
        <v>693</v>
      </c>
      <c r="K105" s="79"/>
      <c r="L105" s="51" t="s">
        <v>1205</v>
      </c>
      <c r="M105" s="145" t="s">
        <v>1491</v>
      </c>
      <c r="N105" s="17">
        <v>4</v>
      </c>
      <c r="O105" s="16"/>
      <c r="P105" s="44"/>
      <c r="Q105" s="16" t="s">
        <v>3</v>
      </c>
      <c r="R105" s="16">
        <v>85</v>
      </c>
      <c r="S105" s="16" t="s">
        <v>5</v>
      </c>
      <c r="T105" s="16"/>
      <c r="U105" s="16"/>
      <c r="V105" s="16"/>
      <c r="W105"/>
      <c r="X105" s="3" t="s">
        <v>1200</v>
      </c>
      <c r="Y105" s="3" t="s">
        <v>1205</v>
      </c>
      <c r="Z105" s="16" t="s">
        <v>6</v>
      </c>
      <c r="AA105" s="16" t="s">
        <v>6</v>
      </c>
      <c r="AB105" s="16" t="s">
        <v>6</v>
      </c>
      <c r="AC105" s="16" t="s">
        <v>6</v>
      </c>
      <c r="AD105" s="16" t="s">
        <v>7</v>
      </c>
      <c r="AE105" s="16" t="s">
        <v>1081</v>
      </c>
      <c r="AF105" s="59" t="s">
        <v>1371</v>
      </c>
      <c r="AG105" s="59" t="s">
        <v>1237</v>
      </c>
      <c r="AH105" s="59" t="s">
        <v>1479</v>
      </c>
      <c r="AI105" s="59"/>
      <c r="AJ105" s="59"/>
      <c r="AK105" s="59"/>
      <c r="AL105" s="59"/>
      <c r="AM105" s="59"/>
      <c r="AN105" s="60"/>
      <c r="AO105" s="60"/>
      <c r="AP105" s="60"/>
      <c r="AQ105" s="60"/>
      <c r="AR105" s="45" t="s">
        <v>1191</v>
      </c>
      <c r="AS105" s="6" t="s">
        <v>348</v>
      </c>
      <c r="AT105" s="70" t="str" cm="1">
        <f t="array" ref="AT105">_xlfn.IFS(N105&lt;=2.5,"Assente o entro 2.5 cm",AND(L105="Con gradino/i",N105&gt;2.5,N105&lt;=5),"fra 2.5 e 5 cm",AND(L105="Con gradino/i",N105&gt;5,N105&lt;=10),"fra 5 e 10 cm",AND(L105="Con gradino/i",N105&gt;10,N105&lt;=15),"tra 10 e 15 cm",AND(L105="Con gradino/i",N105&gt;15),"oltre 15 cm",TRUE,"")</f>
        <v>fra 2.5 e 5 cm</v>
      </c>
      <c r="AU105" s="15" t="s">
        <v>2957</v>
      </c>
      <c r="AV105" s="2">
        <f t="shared" si="3"/>
        <v>33.333333333333336</v>
      </c>
      <c r="AW105" s="146" t="s">
        <v>303</v>
      </c>
      <c r="AX105" s="2" t="s">
        <v>3424</v>
      </c>
      <c r="AY105" s="2" t="s">
        <v>3426</v>
      </c>
    </row>
    <row r="106" spans="1:51" s="15" customFormat="1" ht="15.75" customHeight="1" thickBot="1" x14ac:dyDescent="0.3">
      <c r="A106" s="16" t="s">
        <v>306</v>
      </c>
      <c r="B106" s="16" t="s">
        <v>435</v>
      </c>
      <c r="C106" s="16" t="s">
        <v>307</v>
      </c>
      <c r="D106" s="3" t="s">
        <v>341</v>
      </c>
      <c r="E106" s="3" t="str">
        <f t="shared" si="4"/>
        <v>Via delle Lame 52b Bologna</v>
      </c>
      <c r="F106" s="40" t="s">
        <v>905</v>
      </c>
      <c r="G106" s="38"/>
      <c r="H106" s="38"/>
      <c r="I106" s="79" t="s">
        <v>694</v>
      </c>
      <c r="J106" s="79" t="s">
        <v>695</v>
      </c>
      <c r="K106" s="79"/>
      <c r="L106" s="51" t="s">
        <v>1205</v>
      </c>
      <c r="M106" s="145" t="s">
        <v>1491</v>
      </c>
      <c r="N106" s="17">
        <v>10</v>
      </c>
      <c r="O106" s="16" t="s">
        <v>5</v>
      </c>
      <c r="P106" s="44"/>
      <c r="Q106" s="16" t="s">
        <v>3</v>
      </c>
      <c r="R106" s="16">
        <v>80</v>
      </c>
      <c r="S106" s="16" t="s">
        <v>5</v>
      </c>
      <c r="T106" s="16"/>
      <c r="U106" s="16"/>
      <c r="V106" s="16"/>
      <c r="W106"/>
      <c r="X106" s="16" t="s">
        <v>30</v>
      </c>
      <c r="Y106" s="16" t="s">
        <v>30</v>
      </c>
      <c r="Z106" s="16" t="s">
        <v>30</v>
      </c>
      <c r="AA106" s="16" t="s">
        <v>30</v>
      </c>
      <c r="AB106" s="16" t="s">
        <v>30</v>
      </c>
      <c r="AC106" s="16" t="s">
        <v>30</v>
      </c>
      <c r="AD106" s="16" t="s">
        <v>30</v>
      </c>
      <c r="AE106" s="18" t="s">
        <v>1082</v>
      </c>
      <c r="AF106" s="58" t="s">
        <v>1372</v>
      </c>
      <c r="AG106" s="58"/>
      <c r="AH106" s="58"/>
      <c r="AI106" s="58"/>
      <c r="AJ106" s="58"/>
      <c r="AK106" s="59"/>
      <c r="AL106" s="59"/>
      <c r="AM106" s="59"/>
      <c r="AN106" s="60"/>
      <c r="AO106" s="60"/>
      <c r="AP106" s="60"/>
      <c r="AQ106" s="60"/>
      <c r="AR106" s="45" t="s">
        <v>1191</v>
      </c>
      <c r="AS106" s="6" t="s">
        <v>348</v>
      </c>
      <c r="AT106" s="70" t="str" cm="1">
        <f t="array" ref="AT106">_xlfn.IFS(N106&lt;=2.5,"Assente o entro 2.5 cm",AND(L106="Con gradino/i",N106&gt;2.5,N106&lt;=5),"fra 2.5 e 5 cm",AND(L106="Con gradino/i",N106&gt;5,N106&lt;=10),"fra 5 e 10 cm",AND(L106="Con gradino/i",N106&gt;10,N106&lt;=15),"tra 10 e 15 cm",AND(L106="Con gradino/i",N106&gt;15),"oltre 15 cm",TRUE,"")</f>
        <v>fra 5 e 10 cm</v>
      </c>
      <c r="AU106" s="15" t="s">
        <v>2960</v>
      </c>
      <c r="AV106" s="2">
        <f t="shared" si="3"/>
        <v>83.333333333333343</v>
      </c>
      <c r="AW106" s="146" t="s">
        <v>303</v>
      </c>
      <c r="AX106" s="2" t="s">
        <v>3424</v>
      </c>
      <c r="AY106" s="2" t="s">
        <v>3426</v>
      </c>
    </row>
    <row r="107" spans="1:51" s="15" customFormat="1" ht="15.75" customHeight="1" thickBot="1" x14ac:dyDescent="0.3">
      <c r="A107" s="16" t="s">
        <v>308</v>
      </c>
      <c r="B107" s="16" t="s">
        <v>357</v>
      </c>
      <c r="C107" s="16" t="s">
        <v>309</v>
      </c>
      <c r="D107" s="3" t="s">
        <v>341</v>
      </c>
      <c r="E107" s="3" t="str">
        <f t="shared" si="4"/>
        <v>Via delle Lame 46/d Bologna</v>
      </c>
      <c r="F107" s="40" t="s">
        <v>906</v>
      </c>
      <c r="G107" s="38"/>
      <c r="H107" s="38"/>
      <c r="I107" s="79" t="s">
        <v>696</v>
      </c>
      <c r="J107" s="79" t="s">
        <v>697</v>
      </c>
      <c r="K107" s="79"/>
      <c r="L107" s="51" t="s">
        <v>1205</v>
      </c>
      <c r="M107" s="145" t="s">
        <v>1491</v>
      </c>
      <c r="N107" s="19" t="s">
        <v>344</v>
      </c>
      <c r="O107" s="16" t="s">
        <v>5</v>
      </c>
      <c r="P107" s="44"/>
      <c r="Q107" s="16" t="s">
        <v>3</v>
      </c>
      <c r="R107" s="16"/>
      <c r="S107" s="16" t="s">
        <v>310</v>
      </c>
      <c r="T107" s="16"/>
      <c r="U107" s="16"/>
      <c r="V107" s="16"/>
      <c r="W107"/>
      <c r="X107" s="16" t="s">
        <v>30</v>
      </c>
      <c r="Y107" s="16" t="s">
        <v>30</v>
      </c>
      <c r="Z107" s="16" t="s">
        <v>30</v>
      </c>
      <c r="AA107" s="16" t="s">
        <v>30</v>
      </c>
      <c r="AB107" s="16" t="s">
        <v>30</v>
      </c>
      <c r="AC107" s="16" t="s">
        <v>30</v>
      </c>
      <c r="AD107" s="16" t="s">
        <v>30</v>
      </c>
      <c r="AE107" s="16" t="s">
        <v>1083</v>
      </c>
      <c r="AF107" s="59" t="s">
        <v>1373</v>
      </c>
      <c r="AG107" s="59" t="s">
        <v>1238</v>
      </c>
      <c r="AH107" s="59"/>
      <c r="AI107" s="59"/>
      <c r="AJ107" s="59"/>
      <c r="AK107" s="59"/>
      <c r="AL107" s="59"/>
      <c r="AM107" s="59"/>
      <c r="AN107" s="60"/>
      <c r="AO107" s="60"/>
      <c r="AP107" s="60"/>
      <c r="AQ107" s="60"/>
      <c r="AR107" s="45" t="s">
        <v>1191</v>
      </c>
      <c r="AS107" s="6" t="s">
        <v>348</v>
      </c>
      <c r="AT107" s="70" t="str" cm="1">
        <f t="array" ref="AT107">_xlfn.IFS(N107&lt;=2.5,"Assente o entro 2.5 cm",AND(L107="Con gradino/i",N107&gt;2.5,N107&lt;=5),"fra 2.5 e 5 cm",AND(L107="Con gradino/i",N107&gt;5,N107&lt;=10),"fra 5 e 10 cm",AND(L107="Con gradino/i",N107&gt;10,N107&lt;=15),"tra 10 e 15 cm",AND(L107="Con gradino/i",N107&gt;15),"oltre 15 cm",TRUE,"")</f>
        <v>oltre 15 cm</v>
      </c>
      <c r="AU107" s="15" t="s">
        <v>2958</v>
      </c>
      <c r="AV107" s="2" t="e">
        <f t="shared" si="3"/>
        <v>#VALUE!</v>
      </c>
      <c r="AW107" s="146" t="s">
        <v>303</v>
      </c>
      <c r="AX107" s="2" t="s">
        <v>3424</v>
      </c>
      <c r="AY107" s="2" t="s">
        <v>3426</v>
      </c>
    </row>
    <row r="108" spans="1:51" s="15" customFormat="1" ht="15.75" customHeight="1" thickBot="1" x14ac:dyDescent="0.3">
      <c r="A108" s="16" t="s">
        <v>311</v>
      </c>
      <c r="B108" s="16" t="s">
        <v>3050</v>
      </c>
      <c r="C108" s="16" t="s">
        <v>312</v>
      </c>
      <c r="D108" s="3" t="s">
        <v>341</v>
      </c>
      <c r="E108" s="3" t="str">
        <f t="shared" si="4"/>
        <v>Via delle Lame 2/d Bologna</v>
      </c>
      <c r="F108" s="40" t="s">
        <v>907</v>
      </c>
      <c r="G108" s="38"/>
      <c r="H108" s="38"/>
      <c r="I108" s="79" t="s">
        <v>698</v>
      </c>
      <c r="J108" s="79" t="s">
        <v>699</v>
      </c>
      <c r="K108" s="79"/>
      <c r="L108" s="51" t="s">
        <v>1204</v>
      </c>
      <c r="M108" s="145" t="s">
        <v>480</v>
      </c>
      <c r="N108" s="17"/>
      <c r="O108" s="16" t="s">
        <v>33</v>
      </c>
      <c r="P108" s="44" t="s">
        <v>1176</v>
      </c>
      <c r="Q108" s="16" t="s">
        <v>313</v>
      </c>
      <c r="R108" s="16" t="s">
        <v>314</v>
      </c>
      <c r="S108" s="16" t="s">
        <v>315</v>
      </c>
      <c r="T108" s="16"/>
      <c r="U108" s="16"/>
      <c r="V108" s="16"/>
      <c r="W108"/>
      <c r="X108" s="16" t="s">
        <v>30</v>
      </c>
      <c r="Y108" s="16" t="s">
        <v>30</v>
      </c>
      <c r="Z108" s="16" t="s">
        <v>30</v>
      </c>
      <c r="AA108" s="16" t="s">
        <v>30</v>
      </c>
      <c r="AB108" s="16" t="s">
        <v>30</v>
      </c>
      <c r="AC108" s="16" t="s">
        <v>30</v>
      </c>
      <c r="AD108" s="16" t="s">
        <v>30</v>
      </c>
      <c r="AE108" s="18" t="s">
        <v>1084</v>
      </c>
      <c r="AF108" s="58" t="s">
        <v>1374</v>
      </c>
      <c r="AG108" s="58"/>
      <c r="AH108" s="58"/>
      <c r="AI108" s="58"/>
      <c r="AJ108" s="58"/>
      <c r="AK108" s="59"/>
      <c r="AL108" s="59"/>
      <c r="AM108" s="59"/>
      <c r="AN108" s="60"/>
      <c r="AO108" s="60"/>
      <c r="AP108" s="60"/>
      <c r="AQ108" s="60"/>
      <c r="AR108" s="45" t="s">
        <v>1191</v>
      </c>
      <c r="AS108" s="6" t="s">
        <v>348</v>
      </c>
      <c r="AT108" s="70" t="str" cm="1">
        <f t="array" ref="AT108">_xlfn.IFS(N108&lt;=2.5,"Assente o entro 2.5 cm",AND(L108="Con gradino/i",N108&gt;2.5,N108&lt;=5),"fra 2.5 e 5 cm",AND(L108="Con gradino/i",N108&gt;5,N108&lt;=10),"fra 5 e 10 cm",AND(L108="Con gradino/i",N108&gt;10,N108&lt;=15),"tra 10 e 15 cm",AND(L108="Con gradino/i",N108&gt;15),"oltre 15 cm",TRUE,"")</f>
        <v>Assente o entro 2.5 cm</v>
      </c>
      <c r="AU108" s="15" t="s">
        <v>2959</v>
      </c>
      <c r="AV108" s="2">
        <f t="shared" si="3"/>
        <v>0</v>
      </c>
      <c r="AW108" s="146" t="s">
        <v>303</v>
      </c>
      <c r="AX108" s="2" t="s">
        <v>3424</v>
      </c>
      <c r="AY108" s="2" t="s">
        <v>3426</v>
      </c>
    </row>
    <row r="109" spans="1:51" s="15" customFormat="1" ht="15.75" customHeight="1" thickBot="1" x14ac:dyDescent="0.3">
      <c r="A109" s="16" t="s">
        <v>316</v>
      </c>
      <c r="B109" s="16" t="s">
        <v>1</v>
      </c>
      <c r="C109" s="16" t="s">
        <v>317</v>
      </c>
      <c r="D109" s="3" t="s">
        <v>341</v>
      </c>
      <c r="E109" s="3" t="str">
        <f t="shared" si="4"/>
        <v>Via delle Lame 2/c Bologna</v>
      </c>
      <c r="F109" s="40" t="s">
        <v>908</v>
      </c>
      <c r="G109" s="38"/>
      <c r="H109" s="38"/>
      <c r="I109" s="79" t="s">
        <v>700</v>
      </c>
      <c r="J109" s="79" t="s">
        <v>701</v>
      </c>
      <c r="K109" s="79"/>
      <c r="L109" s="51" t="s">
        <v>1205</v>
      </c>
      <c r="M109" s="145" t="s">
        <v>1491</v>
      </c>
      <c r="N109" s="17">
        <v>5</v>
      </c>
      <c r="O109" s="16" t="s">
        <v>5</v>
      </c>
      <c r="P109" s="44"/>
      <c r="Q109" s="16" t="s">
        <v>313</v>
      </c>
      <c r="R109" s="16" t="s">
        <v>14</v>
      </c>
      <c r="S109" s="16" t="s">
        <v>5</v>
      </c>
      <c r="T109" s="16"/>
      <c r="U109" s="16"/>
      <c r="V109" s="16"/>
      <c r="W109"/>
      <c r="X109" s="16" t="s">
        <v>30</v>
      </c>
      <c r="Y109" s="16" t="s">
        <v>1205</v>
      </c>
      <c r="Z109" s="16" t="s">
        <v>30</v>
      </c>
      <c r="AA109" s="16" t="s">
        <v>30</v>
      </c>
      <c r="AB109" s="16" t="s">
        <v>30</v>
      </c>
      <c r="AC109" s="16" t="s">
        <v>30</v>
      </c>
      <c r="AD109" s="16" t="s">
        <v>30</v>
      </c>
      <c r="AE109" s="16" t="s">
        <v>1085</v>
      </c>
      <c r="AF109" s="59" t="s">
        <v>1375</v>
      </c>
      <c r="AG109" s="59" t="s">
        <v>1239</v>
      </c>
      <c r="AH109" s="59"/>
      <c r="AI109" s="59"/>
      <c r="AJ109" s="59"/>
      <c r="AK109" s="59"/>
      <c r="AL109" s="59"/>
      <c r="AM109" s="59"/>
      <c r="AN109" s="60"/>
      <c r="AO109" s="60"/>
      <c r="AP109" s="60"/>
      <c r="AQ109" s="60"/>
      <c r="AR109" s="45" t="s">
        <v>1191</v>
      </c>
      <c r="AS109" s="6" t="s">
        <v>348</v>
      </c>
      <c r="AT109" s="70" t="str" cm="1">
        <f t="array" ref="AT109">_xlfn.IFS(N109&lt;=2.5,"Assente o entro 2.5 cm",AND(L109="Con gradino/i",N109&gt;2.5,N109&lt;=5),"fra 2.5 e 5 cm",AND(L109="Con gradino/i",N109&gt;5,N109&lt;=10),"fra 5 e 10 cm",AND(L109="Con gradino/i",N109&gt;10,N109&lt;=15),"tra 10 e 15 cm",AND(L109="Con gradino/i",N109&gt;15),"oltre 15 cm",TRUE,"")</f>
        <v>fra 2.5 e 5 cm</v>
      </c>
      <c r="AU109" s="15" t="s">
        <v>2957</v>
      </c>
      <c r="AV109" s="2">
        <f t="shared" si="3"/>
        <v>41.666666666666671</v>
      </c>
      <c r="AW109" s="146" t="s">
        <v>303</v>
      </c>
      <c r="AX109" s="2" t="s">
        <v>3424</v>
      </c>
      <c r="AY109" s="2" t="s">
        <v>3426</v>
      </c>
    </row>
    <row r="110" spans="1:51" s="15" customFormat="1" ht="15.75" customHeight="1" thickBot="1" x14ac:dyDescent="0.3">
      <c r="A110" s="16" t="s">
        <v>318</v>
      </c>
      <c r="B110" s="16" t="s">
        <v>1</v>
      </c>
      <c r="C110" s="16" t="s">
        <v>501</v>
      </c>
      <c r="D110" s="3" t="s">
        <v>341</v>
      </c>
      <c r="E110" s="3" t="str">
        <f t="shared" si="4"/>
        <v>Via delle Lame 25 Bologna</v>
      </c>
      <c r="F110" s="40" t="s">
        <v>909</v>
      </c>
      <c r="G110" s="38"/>
      <c r="H110" s="38"/>
      <c r="I110" s="79" t="s">
        <v>704</v>
      </c>
      <c r="J110" s="79" t="s">
        <v>705</v>
      </c>
      <c r="K110" s="79"/>
      <c r="L110" s="51" t="s">
        <v>1205</v>
      </c>
      <c r="M110" s="145" t="s">
        <v>1491</v>
      </c>
      <c r="N110" s="17">
        <v>7.5</v>
      </c>
      <c r="O110" s="16" t="s">
        <v>5</v>
      </c>
      <c r="P110" s="44"/>
      <c r="Q110" s="16" t="s">
        <v>319</v>
      </c>
      <c r="R110" s="16">
        <v>94</v>
      </c>
      <c r="S110" s="16" t="s">
        <v>5</v>
      </c>
      <c r="T110" s="16"/>
      <c r="U110" s="16"/>
      <c r="V110" s="16"/>
      <c r="W110"/>
      <c r="X110" s="16" t="s">
        <v>30</v>
      </c>
      <c r="Y110" s="16" t="s">
        <v>1205</v>
      </c>
      <c r="Z110" s="16"/>
      <c r="AA110" s="16"/>
      <c r="AB110" s="16"/>
      <c r="AC110" s="16"/>
      <c r="AD110" s="16" t="s">
        <v>30</v>
      </c>
      <c r="AE110" s="16"/>
      <c r="AF110" s="59"/>
      <c r="AG110" s="59"/>
      <c r="AH110" s="59"/>
      <c r="AI110" s="59"/>
      <c r="AJ110" s="59"/>
      <c r="AK110" s="59"/>
      <c r="AL110" s="59"/>
      <c r="AM110" s="59"/>
      <c r="AN110" s="60"/>
      <c r="AO110" s="60"/>
      <c r="AP110" s="60"/>
      <c r="AQ110" s="60"/>
      <c r="AR110" s="45" t="s">
        <v>1191</v>
      </c>
      <c r="AS110" s="6" t="s">
        <v>348</v>
      </c>
      <c r="AT110" s="70" t="str" cm="1">
        <f t="array" ref="AT110">_xlfn.IFS(N110&lt;=2.5,"Assente o entro 2.5 cm",AND(L110="Con gradino/i",N110&gt;2.5,N110&lt;=5),"fra 2.5 e 5 cm",AND(L110="Con gradino/i",N110&gt;5,N110&lt;=10),"fra 5 e 10 cm",AND(L110="Con gradino/i",N110&gt;10,N110&lt;=15),"tra 10 e 15 cm",AND(L110="Con gradino/i",N110&gt;15),"oltre 15 cm",TRUE,"")</f>
        <v>fra 5 e 10 cm</v>
      </c>
      <c r="AU110" s="15" t="s">
        <v>2960</v>
      </c>
      <c r="AV110" s="2">
        <f t="shared" si="3"/>
        <v>62.5</v>
      </c>
      <c r="AW110" s="146" t="s">
        <v>303</v>
      </c>
      <c r="AX110" s="2" t="s">
        <v>3424</v>
      </c>
      <c r="AY110" s="2" t="s">
        <v>3426</v>
      </c>
    </row>
    <row r="111" spans="1:51" s="15" customFormat="1" ht="15.75" customHeight="1" thickBot="1" x14ac:dyDescent="0.3">
      <c r="A111" s="16" t="s">
        <v>320</v>
      </c>
      <c r="B111" s="16" t="s">
        <v>321</v>
      </c>
      <c r="C111" s="16" t="s">
        <v>322</v>
      </c>
      <c r="D111" s="3" t="s">
        <v>341</v>
      </c>
      <c r="E111" s="3" t="str">
        <f t="shared" si="4"/>
        <v>Via delle Lame 29e Bologna</v>
      </c>
      <c r="F111" s="40" t="s">
        <v>910</v>
      </c>
      <c r="G111" s="38"/>
      <c r="H111" s="38"/>
      <c r="I111" s="79" t="s">
        <v>706</v>
      </c>
      <c r="J111" s="79" t="s">
        <v>707</v>
      </c>
      <c r="K111" s="79"/>
      <c r="L111" s="51" t="s">
        <v>1205</v>
      </c>
      <c r="M111" s="145" t="s">
        <v>1491</v>
      </c>
      <c r="N111" s="17">
        <v>4.5</v>
      </c>
      <c r="O111" s="16" t="s">
        <v>5</v>
      </c>
      <c r="P111" s="44"/>
      <c r="Q111" s="16" t="s">
        <v>323</v>
      </c>
      <c r="R111" s="16" t="s">
        <v>74</v>
      </c>
      <c r="S111" s="16" t="s">
        <v>5</v>
      </c>
      <c r="T111" s="16"/>
      <c r="U111" s="16"/>
      <c r="V111" s="16"/>
      <c r="W111"/>
      <c r="X111" s="16" t="s">
        <v>30</v>
      </c>
      <c r="Y111" s="16" t="s">
        <v>30</v>
      </c>
      <c r="Z111" s="16" t="s">
        <v>30</v>
      </c>
      <c r="AA111" s="16" t="s">
        <v>30</v>
      </c>
      <c r="AB111" s="16" t="s">
        <v>30</v>
      </c>
      <c r="AC111" s="16" t="s">
        <v>30</v>
      </c>
      <c r="AD111" s="16" t="s">
        <v>30</v>
      </c>
      <c r="AE111" s="18" t="s">
        <v>1086</v>
      </c>
      <c r="AF111" s="58" t="s">
        <v>1376</v>
      </c>
      <c r="AG111" s="58"/>
      <c r="AH111" s="58"/>
      <c r="AI111" s="58"/>
      <c r="AJ111" s="58"/>
      <c r="AK111" s="59"/>
      <c r="AL111" s="59"/>
      <c r="AM111" s="59"/>
      <c r="AN111" s="60"/>
      <c r="AO111" s="60"/>
      <c r="AP111" s="60"/>
      <c r="AQ111" s="60"/>
      <c r="AR111" s="45" t="s">
        <v>1191</v>
      </c>
      <c r="AS111" s="6" t="s">
        <v>348</v>
      </c>
      <c r="AT111" s="70" t="str" cm="1">
        <f t="array" ref="AT111">_xlfn.IFS(N111&lt;=2.5,"Assente o entro 2.5 cm",AND(L111="Con gradino/i",N111&gt;2.5,N111&lt;=5),"fra 2.5 e 5 cm",AND(L111="Con gradino/i",N111&gt;5,N111&lt;=10),"fra 5 e 10 cm",AND(L111="Con gradino/i",N111&gt;10,N111&lt;=15),"tra 10 e 15 cm",AND(L111="Con gradino/i",N111&gt;15),"oltre 15 cm",TRUE,"")</f>
        <v>fra 2.5 e 5 cm</v>
      </c>
      <c r="AU111" s="15" t="s">
        <v>2957</v>
      </c>
      <c r="AV111" s="2">
        <f t="shared" si="3"/>
        <v>37.5</v>
      </c>
      <c r="AW111" s="146" t="s">
        <v>303</v>
      </c>
      <c r="AX111" s="2" t="s">
        <v>3424</v>
      </c>
      <c r="AY111" s="2" t="s">
        <v>3426</v>
      </c>
    </row>
    <row r="112" spans="1:51" s="15" customFormat="1" ht="15.75" customHeight="1" thickBot="1" x14ac:dyDescent="0.3">
      <c r="A112" s="16" t="s">
        <v>324</v>
      </c>
      <c r="B112" s="16" t="s">
        <v>1</v>
      </c>
      <c r="C112" s="16" t="s">
        <v>325</v>
      </c>
      <c r="D112" s="3" t="s">
        <v>341</v>
      </c>
      <c r="E112" s="3" t="str">
        <f t="shared" si="4"/>
        <v>Via delle Lame 33c Bologna</v>
      </c>
      <c r="F112" s="40" t="s">
        <v>911</v>
      </c>
      <c r="G112" s="38"/>
      <c r="H112" s="38"/>
      <c r="I112" s="79" t="s">
        <v>708</v>
      </c>
      <c r="J112" s="79" t="s">
        <v>709</v>
      </c>
      <c r="K112" s="79"/>
      <c r="L112" s="51" t="s">
        <v>1203</v>
      </c>
      <c r="M112" s="145" t="s">
        <v>973</v>
      </c>
      <c r="N112" s="17"/>
      <c r="O112" s="16" t="s">
        <v>29</v>
      </c>
      <c r="P112" s="44" t="s">
        <v>1177</v>
      </c>
      <c r="Q112" s="16" t="s">
        <v>326</v>
      </c>
      <c r="R112" s="16">
        <v>82</v>
      </c>
      <c r="S112" s="16"/>
      <c r="T112" s="16"/>
      <c r="U112" s="16"/>
      <c r="V112" s="16"/>
      <c r="W112"/>
      <c r="X112" s="3" t="s">
        <v>1199</v>
      </c>
      <c r="Y112" s="16" t="s">
        <v>2570</v>
      </c>
      <c r="Z112" s="16" t="s">
        <v>16</v>
      </c>
      <c r="AA112" s="16" t="s">
        <v>16</v>
      </c>
      <c r="AB112" s="16" t="s">
        <v>16</v>
      </c>
      <c r="AC112" s="16" t="s">
        <v>16</v>
      </c>
      <c r="AD112" s="16" t="s">
        <v>30</v>
      </c>
      <c r="AE112" s="18" t="s">
        <v>1087</v>
      </c>
      <c r="AF112" s="58" t="s">
        <v>1377</v>
      </c>
      <c r="AG112" s="58"/>
      <c r="AH112" s="58"/>
      <c r="AI112" s="58"/>
      <c r="AJ112" s="58"/>
      <c r="AK112" s="59"/>
      <c r="AL112" s="59"/>
      <c r="AM112" s="59"/>
      <c r="AN112" s="60"/>
      <c r="AO112" s="60"/>
      <c r="AP112" s="60"/>
      <c r="AQ112" s="60"/>
      <c r="AR112" s="45" t="s">
        <v>1191</v>
      </c>
      <c r="AS112" s="6" t="s">
        <v>348</v>
      </c>
      <c r="AT112" s="70" t="str" cm="1">
        <f t="array" ref="AT112">_xlfn.IFS(N112&lt;=2.5,"Assente o entro 2.5 cm",AND(L112="Con gradino/i",N112&gt;2.5,N112&lt;=5),"fra 2.5 e 5 cm",AND(L112="Con gradino/i",N112&gt;5,N112&lt;=10),"fra 5 e 10 cm",AND(L112="Con gradino/i",N112&gt;10,N112&lt;=15),"tra 10 e 15 cm",AND(L112="Con gradino/i",N112&gt;15),"oltre 15 cm",TRUE,"")</f>
        <v>Assente o entro 2.5 cm</v>
      </c>
      <c r="AU112" s="15" t="s">
        <v>2959</v>
      </c>
      <c r="AV112" s="2">
        <f t="shared" si="3"/>
        <v>0</v>
      </c>
      <c r="AW112" s="146" t="s">
        <v>303</v>
      </c>
      <c r="AX112" s="2" t="s">
        <v>3424</v>
      </c>
      <c r="AY112" s="2" t="s">
        <v>3426</v>
      </c>
    </row>
    <row r="113" spans="1:51" s="15" customFormat="1" ht="15.75" customHeight="1" thickBot="1" x14ac:dyDescent="0.3">
      <c r="A113" s="16" t="s">
        <v>327</v>
      </c>
      <c r="B113" s="16" t="s">
        <v>230</v>
      </c>
      <c r="C113" s="16" t="s">
        <v>328</v>
      </c>
      <c r="D113" s="3" t="s">
        <v>341</v>
      </c>
      <c r="E113" s="3" t="str">
        <f t="shared" si="4"/>
        <v>Via delle Lame 37d Bologna</v>
      </c>
      <c r="F113" s="40" t="s">
        <v>912</v>
      </c>
      <c r="G113" s="38"/>
      <c r="H113" s="38"/>
      <c r="I113" s="79" t="s">
        <v>710</v>
      </c>
      <c r="J113" s="79" t="s">
        <v>711</v>
      </c>
      <c r="K113" s="79"/>
      <c r="L113" s="51" t="s">
        <v>3015</v>
      </c>
      <c r="M113" s="145" t="s">
        <v>480</v>
      </c>
      <c r="N113" s="17"/>
      <c r="O113" s="16" t="s">
        <v>33</v>
      </c>
      <c r="P113" s="44" t="s">
        <v>1178</v>
      </c>
      <c r="Q113" s="16" t="s">
        <v>329</v>
      </c>
      <c r="R113" s="16">
        <v>88</v>
      </c>
      <c r="S113" s="16" t="s">
        <v>25</v>
      </c>
      <c r="T113" s="16"/>
      <c r="U113" s="16"/>
      <c r="V113" s="16"/>
      <c r="W113"/>
      <c r="X113" s="16" t="s">
        <v>30</v>
      </c>
      <c r="Y113" s="16" t="s">
        <v>30</v>
      </c>
      <c r="Z113" s="16" t="s">
        <v>30</v>
      </c>
      <c r="AA113" s="16" t="s">
        <v>30</v>
      </c>
      <c r="AB113" s="16" t="s">
        <v>30</v>
      </c>
      <c r="AC113" s="16" t="s">
        <v>30</v>
      </c>
      <c r="AD113" s="16" t="s">
        <v>30</v>
      </c>
      <c r="AE113" s="16" t="s">
        <v>1088</v>
      </c>
      <c r="AF113" s="59" t="s">
        <v>1378</v>
      </c>
      <c r="AG113" s="59" t="s">
        <v>1240</v>
      </c>
      <c r="AH113" s="59"/>
      <c r="AI113" s="59"/>
      <c r="AJ113" s="59"/>
      <c r="AK113" s="59"/>
      <c r="AL113" s="59"/>
      <c r="AM113" s="59"/>
      <c r="AN113" s="60"/>
      <c r="AO113" s="60"/>
      <c r="AP113" s="60"/>
      <c r="AQ113" s="60"/>
      <c r="AR113" s="45" t="s">
        <v>1191</v>
      </c>
      <c r="AS113" s="6" t="s">
        <v>348</v>
      </c>
      <c r="AT113" s="70" t="str" cm="1">
        <f t="array" ref="AT113">_xlfn.IFS(N113&lt;=2.5,"Assente o entro 2.5 cm",AND(L113="Con gradino/i",N113&gt;2.5,N113&lt;=5),"fra 2.5 e 5 cm",AND(L113="Con gradino/i",N113&gt;5,N113&lt;=10),"fra 5 e 10 cm",AND(L113="Con gradino/i",N113&gt;10,N113&lt;=15),"tra 10 e 15 cm",AND(L113="Con gradino/i",N113&gt;15),"oltre 15 cm",TRUE,"")</f>
        <v>Assente o entro 2.5 cm</v>
      </c>
      <c r="AU113" s="15" t="s">
        <v>2959</v>
      </c>
      <c r="AV113" s="2">
        <f t="shared" si="3"/>
        <v>0</v>
      </c>
      <c r="AW113" s="146" t="s">
        <v>303</v>
      </c>
      <c r="AX113" s="2" t="s">
        <v>3424</v>
      </c>
      <c r="AY113" s="2" t="s">
        <v>3426</v>
      </c>
    </row>
    <row r="114" spans="1:51" s="15" customFormat="1" ht="15.75" customHeight="1" thickBot="1" x14ac:dyDescent="0.3">
      <c r="A114" s="16" t="s">
        <v>330</v>
      </c>
      <c r="B114" s="16" t="s">
        <v>3053</v>
      </c>
      <c r="C114" s="16" t="s">
        <v>491</v>
      </c>
      <c r="D114" s="3" t="s">
        <v>341</v>
      </c>
      <c r="E114" s="3" t="str">
        <f t="shared" si="4"/>
        <v>Via delle lame 47a Bologna</v>
      </c>
      <c r="F114" s="40" t="s">
        <v>913</v>
      </c>
      <c r="G114" s="38"/>
      <c r="H114" s="38"/>
      <c r="I114" s="79" t="s">
        <v>712</v>
      </c>
      <c r="J114" s="79" t="s">
        <v>713</v>
      </c>
      <c r="K114" s="79"/>
      <c r="L114" s="51" t="s">
        <v>1203</v>
      </c>
      <c r="M114" s="145" t="s">
        <v>973</v>
      </c>
      <c r="N114" s="17"/>
      <c r="O114" s="16" t="s">
        <v>175</v>
      </c>
      <c r="P114" s="44" t="s">
        <v>344</v>
      </c>
      <c r="Q114" s="16" t="s">
        <v>331</v>
      </c>
      <c r="R114" s="16"/>
      <c r="S114" s="16" t="s">
        <v>5</v>
      </c>
      <c r="T114" s="16"/>
      <c r="U114" s="16"/>
      <c r="V114" s="16"/>
      <c r="W114" s="36"/>
      <c r="X114" s="16" t="s">
        <v>30</v>
      </c>
      <c r="Y114" s="16" t="s">
        <v>30</v>
      </c>
      <c r="Z114" s="16" t="s">
        <v>30</v>
      </c>
      <c r="AA114" s="16" t="s">
        <v>30</v>
      </c>
      <c r="AB114" s="16" t="s">
        <v>30</v>
      </c>
      <c r="AC114" s="16" t="s">
        <v>30</v>
      </c>
      <c r="AD114" s="16" t="s">
        <v>30</v>
      </c>
      <c r="AE114" s="18" t="s">
        <v>1089</v>
      </c>
      <c r="AF114" s="58" t="s">
        <v>1379</v>
      </c>
      <c r="AG114" s="58"/>
      <c r="AH114" s="58"/>
      <c r="AI114" s="58"/>
      <c r="AJ114" s="58"/>
      <c r="AK114" s="59"/>
      <c r="AL114" s="59"/>
      <c r="AM114" s="59"/>
      <c r="AN114" s="60"/>
      <c r="AO114" s="60"/>
      <c r="AP114" s="60"/>
      <c r="AQ114" s="60"/>
      <c r="AR114" s="45" t="s">
        <v>1191</v>
      </c>
      <c r="AS114" s="6" t="s">
        <v>348</v>
      </c>
      <c r="AT114" s="70" t="str" cm="1">
        <f t="array" ref="AT114">_xlfn.IFS(N114&lt;=2.5,"Assente o entro 2.5 cm",AND(L114="Con gradino/i",N114&gt;2.5,N114&lt;=5),"fra 2.5 e 5 cm",AND(L114="Con gradino/i",N114&gt;5,N114&lt;=10),"fra 5 e 10 cm",AND(L114="Con gradino/i",N114&gt;10,N114&lt;=15),"tra 10 e 15 cm",AND(L114="Con gradino/i",N114&gt;15),"oltre 15 cm",TRUE,"")</f>
        <v>Assente o entro 2.5 cm</v>
      </c>
      <c r="AU114" s="15" t="s">
        <v>2959</v>
      </c>
      <c r="AV114" s="2">
        <f t="shared" si="3"/>
        <v>0</v>
      </c>
      <c r="AW114" s="146" t="s">
        <v>303</v>
      </c>
      <c r="AX114" s="2" t="s">
        <v>3424</v>
      </c>
      <c r="AY114" s="2" t="s">
        <v>3426</v>
      </c>
    </row>
    <row r="115" spans="1:51" s="15" customFormat="1" ht="15.75" customHeight="1" thickBot="1" x14ac:dyDescent="0.3">
      <c r="A115" s="16" t="s">
        <v>332</v>
      </c>
      <c r="B115" s="16" t="s">
        <v>1</v>
      </c>
      <c r="C115" s="16" t="s">
        <v>333</v>
      </c>
      <c r="D115" s="3" t="s">
        <v>341</v>
      </c>
      <c r="E115" s="3" t="str">
        <f t="shared" si="4"/>
        <v>Via delle Lame 53a Bologna</v>
      </c>
      <c r="F115" s="40" t="s">
        <v>914</v>
      </c>
      <c r="G115" s="38"/>
      <c r="H115" s="38"/>
      <c r="I115" s="79" t="s">
        <v>714</v>
      </c>
      <c r="J115" s="79" t="s">
        <v>715</v>
      </c>
      <c r="K115" s="79"/>
      <c r="L115" s="51" t="s">
        <v>1205</v>
      </c>
      <c r="M115" s="145" t="s">
        <v>1491</v>
      </c>
      <c r="N115" s="17">
        <v>5</v>
      </c>
      <c r="O115" s="16" t="s">
        <v>5</v>
      </c>
      <c r="P115" s="44"/>
      <c r="Q115" s="16" t="s">
        <v>288</v>
      </c>
      <c r="R115" s="16" t="s">
        <v>334</v>
      </c>
      <c r="S115" s="16" t="s">
        <v>5</v>
      </c>
      <c r="T115" s="16"/>
      <c r="U115" s="16"/>
      <c r="V115" s="16"/>
      <c r="W115" s="36"/>
      <c r="X115" s="3" t="s">
        <v>1200</v>
      </c>
      <c r="Y115" s="3" t="s">
        <v>1205</v>
      </c>
      <c r="Z115" s="16" t="s">
        <v>6</v>
      </c>
      <c r="AA115" s="16" t="s">
        <v>6</v>
      </c>
      <c r="AB115" s="16" t="s">
        <v>6</v>
      </c>
      <c r="AC115" s="16" t="s">
        <v>6</v>
      </c>
      <c r="AD115" s="16" t="s">
        <v>26</v>
      </c>
      <c r="AE115" s="16" t="s">
        <v>1090</v>
      </c>
      <c r="AF115" s="59" t="s">
        <v>1380</v>
      </c>
      <c r="AG115" s="59" t="s">
        <v>1241</v>
      </c>
      <c r="AH115" s="59" t="s">
        <v>1480</v>
      </c>
      <c r="AI115" s="59"/>
      <c r="AJ115" s="59"/>
      <c r="AK115" s="59"/>
      <c r="AL115" s="59"/>
      <c r="AM115" s="59"/>
      <c r="AN115" s="60"/>
      <c r="AO115" s="60"/>
      <c r="AP115" s="60"/>
      <c r="AQ115" s="60"/>
      <c r="AR115" s="45" t="s">
        <v>1191</v>
      </c>
      <c r="AS115" s="6" t="s">
        <v>348</v>
      </c>
      <c r="AT115" s="70" t="str" cm="1">
        <f t="array" ref="AT115">_xlfn.IFS(N115&lt;=2.5,"Assente o entro 2.5 cm",AND(L115="Con gradino/i",N115&gt;2.5,N115&lt;=5),"fra 2.5 e 5 cm",AND(L115="Con gradino/i",N115&gt;5,N115&lt;=10),"fra 5 e 10 cm",AND(L115="Con gradino/i",N115&gt;10,N115&lt;=15),"tra 10 e 15 cm",AND(L115="Con gradino/i",N115&gt;15),"oltre 15 cm",TRUE,"")</f>
        <v>fra 2.5 e 5 cm</v>
      </c>
      <c r="AU115" s="15" t="s">
        <v>2957</v>
      </c>
      <c r="AV115" s="2">
        <f t="shared" si="3"/>
        <v>41.666666666666671</v>
      </c>
      <c r="AW115" s="146" t="s">
        <v>303</v>
      </c>
      <c r="AX115" s="2" t="s">
        <v>3424</v>
      </c>
      <c r="AY115" s="2" t="s">
        <v>3426</v>
      </c>
    </row>
    <row r="116" spans="1:51" s="15" customFormat="1" ht="15.75" customHeight="1" thickBot="1" x14ac:dyDescent="0.3">
      <c r="A116" s="16" t="s">
        <v>335</v>
      </c>
      <c r="B116" s="16" t="s">
        <v>1</v>
      </c>
      <c r="C116" s="16" t="s">
        <v>336</v>
      </c>
      <c r="D116" s="3" t="s">
        <v>341</v>
      </c>
      <c r="E116" s="3" t="str">
        <f t="shared" si="4"/>
        <v>Via delle Lame 59d Bologna</v>
      </c>
      <c r="F116" s="40" t="s">
        <v>915</v>
      </c>
      <c r="G116" s="38"/>
      <c r="H116" s="38"/>
      <c r="I116" s="79" t="s">
        <v>716</v>
      </c>
      <c r="J116" s="79" t="s">
        <v>717</v>
      </c>
      <c r="K116" s="79"/>
      <c r="L116" s="51" t="s">
        <v>1205</v>
      </c>
      <c r="M116" s="145" t="s">
        <v>1491</v>
      </c>
      <c r="N116" s="17">
        <v>7.5</v>
      </c>
      <c r="O116" s="16" t="s">
        <v>5</v>
      </c>
      <c r="P116" s="44"/>
      <c r="Q116" s="16"/>
      <c r="R116" s="16"/>
      <c r="S116" s="16"/>
      <c r="T116" s="16"/>
      <c r="U116" s="16"/>
      <c r="V116" s="16"/>
      <c r="W116" s="87"/>
      <c r="X116" s="3" t="s">
        <v>1201</v>
      </c>
      <c r="Y116" s="3" t="s">
        <v>1205</v>
      </c>
      <c r="Z116" s="16" t="s">
        <v>6</v>
      </c>
      <c r="AA116" s="16" t="s">
        <v>6</v>
      </c>
      <c r="AB116" s="16" t="s">
        <v>16</v>
      </c>
      <c r="AC116" s="16" t="s">
        <v>6</v>
      </c>
      <c r="AD116" s="16" t="s">
        <v>26</v>
      </c>
      <c r="AE116" s="16" t="s">
        <v>1091</v>
      </c>
      <c r="AF116" s="59" t="s">
        <v>1381</v>
      </c>
      <c r="AG116" s="59" t="s">
        <v>1242</v>
      </c>
      <c r="AH116" s="59" t="s">
        <v>1481</v>
      </c>
      <c r="AI116" s="59"/>
      <c r="AJ116" s="59"/>
      <c r="AK116" s="59"/>
      <c r="AL116" s="59"/>
      <c r="AM116" s="59"/>
      <c r="AN116" s="60"/>
      <c r="AO116" s="60"/>
      <c r="AP116" s="60"/>
      <c r="AQ116" s="60"/>
      <c r="AR116" s="45" t="s">
        <v>1191</v>
      </c>
      <c r="AS116" s="6" t="s">
        <v>348</v>
      </c>
      <c r="AT116" s="70" t="str" cm="1">
        <f t="array" ref="AT116">_xlfn.IFS(N116&lt;=2.5,"Assente o entro 2.5 cm",AND(L116="Con gradino/i",N116&gt;2.5,N116&lt;=5),"fra 2.5 e 5 cm",AND(L116="Con gradino/i",N116&gt;5,N116&lt;=10),"fra 5 e 10 cm",AND(L116="Con gradino/i",N116&gt;10,N116&lt;=15),"tra 10 e 15 cm",AND(L116="Con gradino/i",N116&gt;15),"oltre 15 cm",TRUE,"")</f>
        <v>fra 5 e 10 cm</v>
      </c>
      <c r="AU116" s="15" t="s">
        <v>2960</v>
      </c>
      <c r="AV116" s="2">
        <f t="shared" si="3"/>
        <v>62.5</v>
      </c>
      <c r="AW116" s="146" t="s">
        <v>303</v>
      </c>
      <c r="AX116" s="2" t="s">
        <v>3424</v>
      </c>
      <c r="AY116" s="2" t="s">
        <v>3426</v>
      </c>
    </row>
    <row r="117" spans="1:51" s="15" customFormat="1" ht="15.75" customHeight="1" thickBot="1" x14ac:dyDescent="0.3">
      <c r="A117" s="16" t="s">
        <v>337</v>
      </c>
      <c r="B117" s="16" t="s">
        <v>1</v>
      </c>
      <c r="C117" s="16" t="s">
        <v>338</v>
      </c>
      <c r="D117" s="3" t="s">
        <v>341</v>
      </c>
      <c r="E117" s="3" t="str">
        <f t="shared" si="4"/>
        <v>Via delle Lame 113d Bologna</v>
      </c>
      <c r="F117" s="40" t="s">
        <v>916</v>
      </c>
      <c r="G117" s="38"/>
      <c r="H117" s="38"/>
      <c r="I117" s="79" t="s">
        <v>718</v>
      </c>
      <c r="J117" s="79" t="s">
        <v>719</v>
      </c>
      <c r="K117" s="79"/>
      <c r="L117" s="51" t="s">
        <v>1205</v>
      </c>
      <c r="M117" s="145" t="s">
        <v>1491</v>
      </c>
      <c r="N117" s="17">
        <v>7</v>
      </c>
      <c r="O117" s="16"/>
      <c r="P117" s="44"/>
      <c r="Q117" s="16" t="s">
        <v>339</v>
      </c>
      <c r="R117" s="16">
        <v>90</v>
      </c>
      <c r="S117" s="16" t="s">
        <v>5</v>
      </c>
      <c r="T117" s="16"/>
      <c r="U117" s="16"/>
      <c r="V117" s="16"/>
      <c r="W117"/>
      <c r="X117" s="3" t="s">
        <v>1200</v>
      </c>
      <c r="Y117" s="3" t="s">
        <v>1205</v>
      </c>
      <c r="Z117" s="16" t="s">
        <v>6</v>
      </c>
      <c r="AA117" s="16" t="s">
        <v>6</v>
      </c>
      <c r="AB117" s="16" t="s">
        <v>6</v>
      </c>
      <c r="AC117" s="16" t="s">
        <v>6</v>
      </c>
      <c r="AD117" s="16" t="s">
        <v>26</v>
      </c>
      <c r="AE117" s="16" t="s">
        <v>1092</v>
      </c>
      <c r="AF117" s="59" t="s">
        <v>1382</v>
      </c>
      <c r="AG117" s="59" t="s">
        <v>1243</v>
      </c>
      <c r="AH117" s="59"/>
      <c r="AI117" s="59"/>
      <c r="AJ117" s="59"/>
      <c r="AK117" s="59"/>
      <c r="AL117" s="59"/>
      <c r="AM117" s="59"/>
      <c r="AN117" s="60"/>
      <c r="AO117" s="60"/>
      <c r="AP117" s="60"/>
      <c r="AQ117" s="60"/>
      <c r="AR117" s="45" t="s">
        <v>1191</v>
      </c>
      <c r="AS117" s="6" t="s">
        <v>348</v>
      </c>
      <c r="AT117" s="70" t="str" cm="1">
        <f t="array" ref="AT117">_xlfn.IFS(N117&lt;=2.5,"Assente o entro 2.5 cm",AND(L117="Con gradino/i",N117&gt;2.5,N117&lt;=5),"fra 2.5 e 5 cm",AND(L117="Con gradino/i",N117&gt;5,N117&lt;=10),"fra 5 e 10 cm",AND(L117="Con gradino/i",N117&gt;10,N117&lt;=15),"tra 10 e 15 cm",AND(L117="Con gradino/i",N117&gt;15),"oltre 15 cm",TRUE,"")</f>
        <v>fra 5 e 10 cm</v>
      </c>
      <c r="AU117" s="15" t="s">
        <v>2960</v>
      </c>
      <c r="AV117" s="2">
        <f t="shared" si="3"/>
        <v>58.333333333333336</v>
      </c>
      <c r="AW117" s="146" t="s">
        <v>303</v>
      </c>
      <c r="AX117" s="2" t="s">
        <v>3424</v>
      </c>
      <c r="AY117" s="2" t="s">
        <v>3426</v>
      </c>
    </row>
    <row r="118" spans="1:51" ht="15.75" customHeight="1" x14ac:dyDescent="0.25">
      <c r="A118" s="144" t="s">
        <v>350</v>
      </c>
      <c r="B118" s="3" t="s">
        <v>66</v>
      </c>
      <c r="C118" s="3" t="s">
        <v>360</v>
      </c>
      <c r="D118" s="3" t="s">
        <v>341</v>
      </c>
      <c r="E118" s="3" t="str">
        <f t="shared" si="4"/>
        <v>Via delle Lame 2/a Bologna</v>
      </c>
      <c r="F118" s="40" t="s">
        <v>917</v>
      </c>
      <c r="G118" s="38"/>
      <c r="H118" s="38"/>
      <c r="I118" s="79" t="s">
        <v>720</v>
      </c>
      <c r="J118" s="79" t="s">
        <v>721</v>
      </c>
      <c r="K118" s="79"/>
      <c r="L118" s="51" t="s">
        <v>1203</v>
      </c>
      <c r="M118" s="145" t="s">
        <v>973</v>
      </c>
      <c r="N118" s="20"/>
      <c r="O118"/>
      <c r="P118" s="44"/>
      <c r="Q118" s="3" t="s">
        <v>54</v>
      </c>
      <c r="R118" s="3" t="s">
        <v>351</v>
      </c>
      <c r="T118" s="3" t="s">
        <v>16</v>
      </c>
      <c r="U118" s="3"/>
      <c r="V118" s="3"/>
      <c r="W118"/>
      <c r="X118" s="3"/>
      <c r="AE118" s="3" t="s">
        <v>1093</v>
      </c>
      <c r="AF118" s="48" t="s">
        <v>1383</v>
      </c>
      <c r="AG118" s="48" t="s">
        <v>1244</v>
      </c>
      <c r="AH118" s="48" t="s">
        <v>1482</v>
      </c>
      <c r="AI118" s="48"/>
      <c r="AJ118" s="48"/>
      <c r="AR118" s="48" t="s">
        <v>1192</v>
      </c>
      <c r="AS118" s="6" t="s">
        <v>348</v>
      </c>
      <c r="AT118" s="70" t="str" cm="1">
        <f t="array" ref="AT118">_xlfn.IFS(N118&lt;=2.5,"Assente o entro 2.5 cm",AND(L118="Con gradino/i",N118&gt;2.5,N118&lt;=5),"fra 2.5 e 5 cm",AND(L118="Con gradino/i",N118&gt;5,N118&lt;=10),"fra 5 e 10 cm",AND(L118="Con gradino/i",N118&gt;10,N118&lt;=15),"tra 10 e 15 cm",AND(L118="Con gradino/i",N118&gt;15),"oltre 15 cm",TRUE,"")</f>
        <v>Assente o entro 2.5 cm</v>
      </c>
      <c r="AU118" s="2" t="s">
        <v>2959</v>
      </c>
      <c r="AV118" s="2">
        <f t="shared" si="3"/>
        <v>0</v>
      </c>
      <c r="AW118" s="146" t="s">
        <v>303</v>
      </c>
      <c r="AX118" s="2" t="s">
        <v>3424</v>
      </c>
      <c r="AY118" s="2" t="s">
        <v>3426</v>
      </c>
    </row>
    <row r="119" spans="1:51" ht="15.75" customHeight="1" x14ac:dyDescent="0.25">
      <c r="A119" s="144" t="s">
        <v>352</v>
      </c>
      <c r="B119" s="3" t="s">
        <v>3054</v>
      </c>
      <c r="C119" s="3" t="s">
        <v>353</v>
      </c>
      <c r="D119" s="3" t="s">
        <v>341</v>
      </c>
      <c r="E119" s="3" t="str">
        <f t="shared" si="4"/>
        <v>Via delle lame 2/c Bologna</v>
      </c>
      <c r="F119" s="40" t="s">
        <v>918</v>
      </c>
      <c r="G119" s="38"/>
      <c r="H119" s="38" t="str" cm="1">
        <f t="array" ref="H119">[1]!FINDLONGITUDE(F119)</f>
        <v/>
      </c>
      <c r="I119" s="79" t="s">
        <v>700</v>
      </c>
      <c r="J119" s="79" t="s">
        <v>701</v>
      </c>
      <c r="K119" s="79"/>
      <c r="L119" s="51" t="s">
        <v>1205</v>
      </c>
      <c r="M119" s="145" t="s">
        <v>1491</v>
      </c>
      <c r="N119" s="4">
        <v>4</v>
      </c>
      <c r="O119" s="36" t="s">
        <v>5</v>
      </c>
      <c r="P119" s="44"/>
      <c r="Q119" s="3" t="s">
        <v>3</v>
      </c>
      <c r="R119" s="3" t="s">
        <v>132</v>
      </c>
      <c r="S119" s="3" t="s">
        <v>5</v>
      </c>
      <c r="T119" s="3" t="s">
        <v>16</v>
      </c>
      <c r="U119" s="3"/>
      <c r="V119" s="3"/>
      <c r="W119"/>
      <c r="X119" s="3"/>
      <c r="AE119" s="3" t="s">
        <v>1094</v>
      </c>
      <c r="AF119" s="48" t="s">
        <v>1384</v>
      </c>
      <c r="AG119" s="48" t="s">
        <v>1245</v>
      </c>
      <c r="AH119" s="48" t="s">
        <v>1483</v>
      </c>
      <c r="AI119" s="48"/>
      <c r="AJ119" s="48"/>
      <c r="AR119" s="48" t="s">
        <v>1192</v>
      </c>
      <c r="AS119" s="6" t="s">
        <v>348</v>
      </c>
      <c r="AT119" s="70" t="str" cm="1">
        <f t="array" ref="AT119">_xlfn.IFS(N119&lt;=2.5,"Assente o entro 2.5 cm",AND(L119="Con gradino/i",N119&gt;2.5,N119&lt;=5),"fra 2.5 e 5 cm",AND(L119="Con gradino/i",N119&gt;5,N119&lt;=10),"fra 5 e 10 cm",AND(L119="Con gradino/i",N119&gt;10,N119&lt;=15),"tra 10 e 15 cm",AND(L119="Con gradino/i",N119&gt;15),"oltre 15 cm",TRUE,"")</f>
        <v>fra 2.5 e 5 cm</v>
      </c>
      <c r="AU119" s="2" t="s">
        <v>2957</v>
      </c>
      <c r="AV119" s="2">
        <f t="shared" si="3"/>
        <v>33.333333333333336</v>
      </c>
      <c r="AW119" s="146" t="s">
        <v>303</v>
      </c>
      <c r="AX119" s="2" t="s">
        <v>3424</v>
      </c>
      <c r="AY119" s="2" t="s">
        <v>3426</v>
      </c>
    </row>
    <row r="120" spans="1:51" ht="15.75" customHeight="1" x14ac:dyDescent="0.25">
      <c r="A120" s="144" t="s">
        <v>354</v>
      </c>
      <c r="B120" s="3" t="s">
        <v>3041</v>
      </c>
      <c r="C120" s="3" t="s">
        <v>355</v>
      </c>
      <c r="D120" s="3" t="s">
        <v>341</v>
      </c>
      <c r="E120" s="3" t="str">
        <f t="shared" si="4"/>
        <v>Via delle lame 2/D Bologna</v>
      </c>
      <c r="F120" s="40" t="s">
        <v>919</v>
      </c>
      <c r="G120" s="38"/>
      <c r="H120" s="38"/>
      <c r="I120" s="79" t="s">
        <v>698</v>
      </c>
      <c r="J120" s="79" t="s">
        <v>699</v>
      </c>
      <c r="K120" s="79"/>
      <c r="L120" s="51" t="s">
        <v>1203</v>
      </c>
      <c r="M120" s="145" t="s">
        <v>973</v>
      </c>
      <c r="N120" s="20"/>
      <c r="O120" s="36" t="s">
        <v>5</v>
      </c>
      <c r="P120" s="44"/>
      <c r="Q120" s="3" t="s">
        <v>3</v>
      </c>
      <c r="S120" s="3" t="s">
        <v>356</v>
      </c>
      <c r="T120" s="3" t="s">
        <v>16</v>
      </c>
      <c r="U120" s="3"/>
      <c r="V120" s="3"/>
      <c r="W120"/>
      <c r="X120" s="3"/>
      <c r="Y120" s="3" t="s">
        <v>30</v>
      </c>
      <c r="Z120" s="3" t="s">
        <v>30</v>
      </c>
      <c r="AA120" s="3" t="s">
        <v>30</v>
      </c>
      <c r="AB120" s="3" t="s">
        <v>30</v>
      </c>
      <c r="AC120" s="3" t="s">
        <v>30</v>
      </c>
      <c r="AD120" s="3" t="s">
        <v>30</v>
      </c>
      <c r="AE120" s="3" t="s">
        <v>1095</v>
      </c>
      <c r="AF120" s="48" t="s">
        <v>1385</v>
      </c>
      <c r="AG120" s="48" t="s">
        <v>1246</v>
      </c>
      <c r="AH120" s="48"/>
      <c r="AI120" s="48"/>
      <c r="AJ120" s="48"/>
      <c r="AR120" s="48" t="s">
        <v>1192</v>
      </c>
      <c r="AS120" s="6" t="s">
        <v>348</v>
      </c>
      <c r="AT120" s="70" t="str" cm="1">
        <f t="array" ref="AT120">_xlfn.IFS(N120&lt;=2.5,"Assente o entro 2.5 cm",AND(L120="Con gradino/i",N120&gt;2.5,N120&lt;=5),"fra 2.5 e 5 cm",AND(L120="Con gradino/i",N120&gt;5,N120&lt;=10),"fra 5 e 10 cm",AND(L120="Con gradino/i",N120&gt;10,N120&lt;=15),"tra 10 e 15 cm",AND(L120="Con gradino/i",N120&gt;15),"oltre 15 cm",TRUE,"")</f>
        <v>Assente o entro 2.5 cm</v>
      </c>
      <c r="AU120" s="2" t="s">
        <v>2959</v>
      </c>
      <c r="AV120" s="2">
        <f t="shared" si="3"/>
        <v>0</v>
      </c>
      <c r="AW120" s="146" t="s">
        <v>303</v>
      </c>
      <c r="AX120" s="2" t="s">
        <v>3424</v>
      </c>
      <c r="AY120" s="2" t="s">
        <v>3426</v>
      </c>
    </row>
    <row r="121" spans="1:51" ht="15.75" customHeight="1" x14ac:dyDescent="0.25">
      <c r="A121" s="144" t="s">
        <v>357</v>
      </c>
      <c r="B121" s="3" t="s">
        <v>357</v>
      </c>
      <c r="C121" s="3" t="s">
        <v>358</v>
      </c>
      <c r="D121" s="3" t="s">
        <v>341</v>
      </c>
      <c r="E121" s="3" t="str">
        <f t="shared" si="4"/>
        <v>Via delle lame 4/a Bologna</v>
      </c>
      <c r="F121" s="40" t="s">
        <v>920</v>
      </c>
      <c r="G121" s="38"/>
      <c r="H121" s="38"/>
      <c r="I121" s="79" t="s">
        <v>722</v>
      </c>
      <c r="J121" s="79" t="s">
        <v>723</v>
      </c>
      <c r="K121" s="79"/>
      <c r="L121" s="51" t="s">
        <v>1205</v>
      </c>
      <c r="M121" s="145" t="s">
        <v>1491</v>
      </c>
      <c r="N121" s="4">
        <v>4</v>
      </c>
      <c r="O121" s="36" t="s">
        <v>5</v>
      </c>
      <c r="P121" s="44"/>
      <c r="Q121" s="3" t="s">
        <v>54</v>
      </c>
      <c r="R121" s="3" t="s">
        <v>132</v>
      </c>
      <c r="S121" s="3" t="s">
        <v>5</v>
      </c>
      <c r="T121" s="3" t="s">
        <v>16</v>
      </c>
      <c r="U121" s="3"/>
      <c r="V121" s="3"/>
      <c r="W121"/>
      <c r="X121" s="3"/>
      <c r="AE121" s="3" t="s">
        <v>1096</v>
      </c>
      <c r="AF121" s="48" t="s">
        <v>1386</v>
      </c>
      <c r="AG121" s="48" t="s">
        <v>1247</v>
      </c>
      <c r="AH121" s="48"/>
      <c r="AI121" s="48"/>
      <c r="AJ121" s="48"/>
      <c r="AR121" s="48" t="s">
        <v>1192</v>
      </c>
      <c r="AS121" s="6" t="s">
        <v>348</v>
      </c>
      <c r="AT121" s="70" t="str" cm="1">
        <f t="array" ref="AT121">_xlfn.IFS(N121&lt;=2.5,"Assente o entro 2.5 cm",AND(L121="Con gradino/i",N121&gt;2.5,N121&lt;=5),"fra 2.5 e 5 cm",AND(L121="Con gradino/i",N121&gt;5,N121&lt;=10),"fra 5 e 10 cm",AND(L121="Con gradino/i",N121&gt;10,N121&lt;=15),"tra 10 e 15 cm",AND(L121="Con gradino/i",N121&gt;15),"oltre 15 cm",TRUE,"")</f>
        <v>fra 2.5 e 5 cm</v>
      </c>
      <c r="AU121" s="2" t="s">
        <v>2957</v>
      </c>
      <c r="AV121" s="2">
        <f t="shared" si="3"/>
        <v>33.333333333333336</v>
      </c>
      <c r="AW121" s="146" t="s">
        <v>303</v>
      </c>
      <c r="AX121" s="2" t="s">
        <v>3424</v>
      </c>
      <c r="AY121" s="2" t="s">
        <v>3426</v>
      </c>
    </row>
    <row r="122" spans="1:51" ht="15.75" customHeight="1" x14ac:dyDescent="0.25">
      <c r="A122" s="144" t="s">
        <v>359</v>
      </c>
      <c r="B122" s="3" t="s">
        <v>1975</v>
      </c>
      <c r="C122" s="3" t="s">
        <v>360</v>
      </c>
      <c r="D122" s="3" t="s">
        <v>341</v>
      </c>
      <c r="E122" s="3" t="str">
        <f t="shared" si="4"/>
        <v>Via delle Lame 2/a Bologna</v>
      </c>
      <c r="F122" s="40" t="s">
        <v>917</v>
      </c>
      <c r="G122" s="38"/>
      <c r="H122" s="38"/>
      <c r="I122" s="79" t="s">
        <v>720</v>
      </c>
      <c r="J122" s="79" t="s">
        <v>721</v>
      </c>
      <c r="K122" s="79"/>
      <c r="L122" s="51" t="s">
        <v>1203</v>
      </c>
      <c r="M122" s="145" t="s">
        <v>973</v>
      </c>
      <c r="N122" s="20"/>
      <c r="O122" s="36" t="s">
        <v>29</v>
      </c>
      <c r="P122" s="44" t="s">
        <v>1179</v>
      </c>
      <c r="Q122" s="3" t="s">
        <v>3</v>
      </c>
      <c r="R122" s="3" t="s">
        <v>132</v>
      </c>
      <c r="S122" s="3" t="s">
        <v>5</v>
      </c>
      <c r="T122" s="3" t="s">
        <v>16</v>
      </c>
      <c r="U122" s="3"/>
      <c r="V122" s="3"/>
      <c r="W122"/>
      <c r="X122" s="3"/>
      <c r="AE122" s="3" t="s">
        <v>1097</v>
      </c>
      <c r="AF122" s="48" t="s">
        <v>1387</v>
      </c>
      <c r="AG122" s="48" t="s">
        <v>1248</v>
      </c>
      <c r="AH122" s="48"/>
      <c r="AI122" s="48"/>
      <c r="AJ122" s="48"/>
      <c r="AR122" s="48" t="s">
        <v>1192</v>
      </c>
      <c r="AS122" s="6" t="s">
        <v>348</v>
      </c>
      <c r="AT122" s="70" t="str" cm="1">
        <f t="array" ref="AT122">_xlfn.IFS(N122&lt;=2.5,"Assente o entro 2.5 cm",AND(L122="Con gradino/i",N122&gt;2.5,N122&lt;=5),"fra 2.5 e 5 cm",AND(L122="Con gradino/i",N122&gt;5,N122&lt;=10),"fra 5 e 10 cm",AND(L122="Con gradino/i",N122&gt;10,N122&lt;=15),"tra 10 e 15 cm",AND(L122="Con gradino/i",N122&gt;15),"oltre 15 cm",TRUE,"")</f>
        <v>Assente o entro 2.5 cm</v>
      </c>
      <c r="AU122" s="2" t="s">
        <v>2959</v>
      </c>
      <c r="AV122" s="2">
        <f t="shared" si="3"/>
        <v>0</v>
      </c>
      <c r="AW122" s="146" t="s">
        <v>303</v>
      </c>
      <c r="AX122" s="2" t="s">
        <v>3424</v>
      </c>
      <c r="AY122" s="2" t="s">
        <v>3426</v>
      </c>
    </row>
    <row r="123" spans="1:51" ht="15.75" customHeight="1" x14ac:dyDescent="0.25">
      <c r="A123" s="144" t="s">
        <v>361</v>
      </c>
      <c r="B123" s="3" t="s">
        <v>1</v>
      </c>
      <c r="C123" s="3" t="s">
        <v>362</v>
      </c>
      <c r="D123" s="3" t="s">
        <v>341</v>
      </c>
      <c r="E123" s="3" t="str">
        <f t="shared" si="4"/>
        <v>Via delle lame 2B Bologna</v>
      </c>
      <c r="F123" s="40" t="s">
        <v>921</v>
      </c>
      <c r="G123" s="38"/>
      <c r="H123" s="38"/>
      <c r="I123" s="79" t="s">
        <v>702</v>
      </c>
      <c r="J123" s="79" t="s">
        <v>703</v>
      </c>
      <c r="K123" s="79"/>
      <c r="L123" s="51" t="s">
        <v>1205</v>
      </c>
      <c r="M123" s="145" t="s">
        <v>1491</v>
      </c>
      <c r="N123" s="4">
        <v>4</v>
      </c>
      <c r="O123" s="36" t="s">
        <v>5</v>
      </c>
      <c r="P123" s="44"/>
      <c r="Q123" s="3" t="s">
        <v>363</v>
      </c>
      <c r="R123" s="3" t="s">
        <v>364</v>
      </c>
      <c r="S123" s="3" t="s">
        <v>5</v>
      </c>
      <c r="T123" s="3" t="s">
        <v>16</v>
      </c>
      <c r="U123" s="3"/>
      <c r="V123" s="3"/>
      <c r="W123"/>
      <c r="X123" s="3"/>
      <c r="AE123" s="14" t="s">
        <v>1098</v>
      </c>
      <c r="AF123" s="57" t="s">
        <v>1388</v>
      </c>
      <c r="AG123" s="48" t="s">
        <v>1249</v>
      </c>
      <c r="AH123" s="48"/>
      <c r="AI123" s="48"/>
      <c r="AJ123" s="48"/>
      <c r="AR123" s="48" t="s">
        <v>1192</v>
      </c>
      <c r="AS123" s="6" t="s">
        <v>348</v>
      </c>
      <c r="AT123" s="70" t="str" cm="1">
        <f t="array" ref="AT123">_xlfn.IFS(N123&lt;=2.5,"Assente o entro 2.5 cm",AND(L123="Con gradino/i",N123&gt;2.5,N123&lt;=5),"fra 2.5 e 5 cm",AND(L123="Con gradino/i",N123&gt;5,N123&lt;=10),"fra 5 e 10 cm",AND(L123="Con gradino/i",N123&gt;10,N123&lt;=15),"tra 10 e 15 cm",AND(L123="Con gradino/i",N123&gt;15),"oltre 15 cm",TRUE,"")</f>
        <v>fra 2.5 e 5 cm</v>
      </c>
      <c r="AU123" s="2" t="s">
        <v>2957</v>
      </c>
      <c r="AV123" s="2">
        <f t="shared" si="3"/>
        <v>33.333333333333336</v>
      </c>
      <c r="AW123" s="146" t="s">
        <v>303</v>
      </c>
      <c r="AX123" s="2" t="s">
        <v>3424</v>
      </c>
      <c r="AY123" s="2" t="s">
        <v>3426</v>
      </c>
    </row>
    <row r="124" spans="1:51" ht="15.75" customHeight="1" x14ac:dyDescent="0.25">
      <c r="A124" s="144" t="s">
        <v>316</v>
      </c>
      <c r="B124" s="3" t="s">
        <v>1</v>
      </c>
      <c r="C124" s="3" t="s">
        <v>353</v>
      </c>
      <c r="D124" s="3" t="s">
        <v>341</v>
      </c>
      <c r="E124" s="3" t="str">
        <f t="shared" si="4"/>
        <v>Via delle lame 2/c Bologna</v>
      </c>
      <c r="F124" s="40" t="s">
        <v>918</v>
      </c>
      <c r="G124" s="38"/>
      <c r="H124" s="38"/>
      <c r="I124" s="79" t="s">
        <v>700</v>
      </c>
      <c r="J124" s="79" t="s">
        <v>701</v>
      </c>
      <c r="K124" s="79"/>
      <c r="L124" s="51" t="s">
        <v>1205</v>
      </c>
      <c r="M124" s="145" t="s">
        <v>1491</v>
      </c>
      <c r="N124" s="4">
        <v>6</v>
      </c>
      <c r="O124" s="36" t="s">
        <v>5</v>
      </c>
      <c r="P124" s="44"/>
      <c r="Q124" s="3" t="s">
        <v>363</v>
      </c>
      <c r="R124" s="3" t="s">
        <v>132</v>
      </c>
      <c r="S124" s="3" t="s">
        <v>5</v>
      </c>
      <c r="T124" s="3" t="s">
        <v>16</v>
      </c>
      <c r="U124" s="3"/>
      <c r="V124" s="3"/>
      <c r="W124"/>
      <c r="X124" s="3" t="s">
        <v>30</v>
      </c>
      <c r="Y124" s="3" t="s">
        <v>1205</v>
      </c>
      <c r="Z124" s="3" t="s">
        <v>30</v>
      </c>
      <c r="AA124" s="3" t="s">
        <v>30</v>
      </c>
      <c r="AB124" s="3" t="s">
        <v>30</v>
      </c>
      <c r="AC124" s="3" t="s">
        <v>30</v>
      </c>
      <c r="AD124" s="3" t="s">
        <v>30</v>
      </c>
      <c r="AE124" s="3" t="s">
        <v>1099</v>
      </c>
      <c r="AF124" s="48" t="s">
        <v>1389</v>
      </c>
      <c r="AG124" s="48" t="s">
        <v>1250</v>
      </c>
      <c r="AH124" s="48"/>
      <c r="AI124" s="48"/>
      <c r="AJ124" s="48"/>
      <c r="AR124" s="48" t="s">
        <v>1192</v>
      </c>
      <c r="AS124" s="6" t="s">
        <v>348</v>
      </c>
      <c r="AT124" s="70" t="str" cm="1">
        <f t="array" ref="AT124">_xlfn.IFS(N124&lt;=2.5,"Assente o entro 2.5 cm",AND(L124="Con gradino/i",N124&gt;2.5,N124&lt;=5),"fra 2.5 e 5 cm",AND(L124="Con gradino/i",N124&gt;5,N124&lt;=10),"fra 5 e 10 cm",AND(L124="Con gradino/i",N124&gt;10,N124&lt;=15),"tra 10 e 15 cm",AND(L124="Con gradino/i",N124&gt;15),"oltre 15 cm",TRUE,"")</f>
        <v>fra 5 e 10 cm</v>
      </c>
      <c r="AU124" s="2" t="s">
        <v>2960</v>
      </c>
      <c r="AV124" s="2">
        <f t="shared" si="3"/>
        <v>50</v>
      </c>
      <c r="AW124" s="146" t="s">
        <v>303</v>
      </c>
      <c r="AX124" s="2" t="s">
        <v>3424</v>
      </c>
      <c r="AY124" s="2" t="s">
        <v>3426</v>
      </c>
    </row>
    <row r="125" spans="1:51" ht="15.75" customHeight="1" x14ac:dyDescent="0.25">
      <c r="A125" s="144" t="s">
        <v>365</v>
      </c>
      <c r="B125" s="3" t="s">
        <v>66</v>
      </c>
      <c r="C125" s="3" t="s">
        <v>366</v>
      </c>
      <c r="D125" s="3" t="s">
        <v>341</v>
      </c>
      <c r="E125" s="3" t="str">
        <f t="shared" si="4"/>
        <v>Via delle lame 2/e Bologna</v>
      </c>
      <c r="F125" s="40" t="s">
        <v>922</v>
      </c>
      <c r="G125" s="38"/>
      <c r="H125" s="38"/>
      <c r="I125" s="79" t="s">
        <v>700</v>
      </c>
      <c r="J125" s="79" t="s">
        <v>701</v>
      </c>
      <c r="K125" s="79"/>
      <c r="L125" s="51" t="s">
        <v>1205</v>
      </c>
      <c r="M125" s="145" t="s">
        <v>1491</v>
      </c>
      <c r="N125" s="4">
        <v>7</v>
      </c>
      <c r="O125" s="36" t="s">
        <v>5</v>
      </c>
      <c r="P125" s="44"/>
      <c r="Q125" s="3" t="s">
        <v>367</v>
      </c>
      <c r="R125" s="3" t="s">
        <v>368</v>
      </c>
      <c r="S125" s="3" t="s">
        <v>5</v>
      </c>
      <c r="T125" s="3" t="s">
        <v>16</v>
      </c>
      <c r="U125" s="3"/>
      <c r="V125" s="3"/>
      <c r="W125"/>
      <c r="X125" s="3"/>
      <c r="AE125" s="3" t="s">
        <v>1100</v>
      </c>
      <c r="AF125" s="48" t="s">
        <v>1390</v>
      </c>
      <c r="AG125" s="48" t="s">
        <v>1251</v>
      </c>
      <c r="AH125" s="48"/>
      <c r="AI125" s="48"/>
      <c r="AJ125" s="48"/>
      <c r="AR125" s="48" t="s">
        <v>1192</v>
      </c>
      <c r="AS125" s="6" t="s">
        <v>348</v>
      </c>
      <c r="AT125" s="70" t="str" cm="1">
        <f t="array" ref="AT125">_xlfn.IFS(N125&lt;=2.5,"Assente o entro 2.5 cm",AND(L125="Con gradino/i",N125&gt;2.5,N125&lt;=5),"fra 2.5 e 5 cm",AND(L125="Con gradino/i",N125&gt;5,N125&lt;=10),"fra 5 e 10 cm",AND(L125="Con gradino/i",N125&gt;10,N125&lt;=15),"tra 10 e 15 cm",AND(L125="Con gradino/i",N125&gt;15),"oltre 15 cm",TRUE,"")</f>
        <v>fra 5 e 10 cm</v>
      </c>
      <c r="AU125" s="2" t="s">
        <v>2960</v>
      </c>
      <c r="AV125" s="2">
        <f t="shared" si="3"/>
        <v>58.333333333333336</v>
      </c>
      <c r="AW125" s="146" t="s">
        <v>303</v>
      </c>
      <c r="AX125" s="2" t="s">
        <v>3424</v>
      </c>
      <c r="AY125" s="2" t="s">
        <v>3426</v>
      </c>
    </row>
    <row r="126" spans="1:51" ht="15.75" customHeight="1" x14ac:dyDescent="0.25">
      <c r="A126" s="144" t="s">
        <v>369</v>
      </c>
      <c r="B126" s="3" t="s">
        <v>370</v>
      </c>
      <c r="C126" s="3" t="s">
        <v>371</v>
      </c>
      <c r="D126" s="3" t="s">
        <v>341</v>
      </c>
      <c r="E126" s="3" t="str">
        <f t="shared" si="4"/>
        <v>Via delle lame 2/f Bologna</v>
      </c>
      <c r="F126" s="40" t="s">
        <v>923</v>
      </c>
      <c r="G126" s="38"/>
      <c r="H126" s="38"/>
      <c r="I126" s="79" t="s">
        <v>724</v>
      </c>
      <c r="J126" s="79" t="s">
        <v>725</v>
      </c>
      <c r="K126" s="79"/>
      <c r="L126" s="51" t="s">
        <v>1205</v>
      </c>
      <c r="M126" s="145" t="s">
        <v>1491</v>
      </c>
      <c r="N126" s="4">
        <v>6</v>
      </c>
      <c r="O126" s="36" t="s">
        <v>5</v>
      </c>
      <c r="P126" s="44"/>
      <c r="Q126" s="3" t="s">
        <v>3</v>
      </c>
      <c r="R126" s="3" t="s">
        <v>74</v>
      </c>
      <c r="S126" s="3" t="s">
        <v>5</v>
      </c>
      <c r="T126" s="3" t="s">
        <v>16</v>
      </c>
      <c r="U126" s="3"/>
      <c r="V126" s="3"/>
      <c r="W126"/>
      <c r="X126" s="3" t="s">
        <v>30</v>
      </c>
      <c r="Y126" s="3" t="s">
        <v>1205</v>
      </c>
      <c r="Z126" s="3" t="s">
        <v>30</v>
      </c>
      <c r="AA126" s="3" t="s">
        <v>30</v>
      </c>
      <c r="AB126" s="3" t="s">
        <v>30</v>
      </c>
      <c r="AC126" s="3" t="s">
        <v>30</v>
      </c>
      <c r="AD126" s="3" t="s">
        <v>30</v>
      </c>
      <c r="AE126" s="3" t="s">
        <v>1101</v>
      </c>
      <c r="AF126" s="48" t="s">
        <v>1391</v>
      </c>
      <c r="AG126" s="48" t="s">
        <v>1252</v>
      </c>
      <c r="AH126" s="48"/>
      <c r="AI126" s="48"/>
      <c r="AJ126" s="48"/>
      <c r="AR126" s="48" t="s">
        <v>1192</v>
      </c>
      <c r="AS126" s="6" t="s">
        <v>348</v>
      </c>
      <c r="AT126" s="70" t="str" cm="1">
        <f t="array" ref="AT126">_xlfn.IFS(N126&lt;=2.5,"Assente o entro 2.5 cm",AND(L126="Con gradino/i",N126&gt;2.5,N126&lt;=5),"fra 2.5 e 5 cm",AND(L126="Con gradino/i",N126&gt;5,N126&lt;=10),"fra 5 e 10 cm",AND(L126="Con gradino/i",N126&gt;10,N126&lt;=15),"tra 10 e 15 cm",AND(L126="Con gradino/i",N126&gt;15),"oltre 15 cm",TRUE,"")</f>
        <v>fra 5 e 10 cm</v>
      </c>
      <c r="AU126" s="2" t="s">
        <v>2960</v>
      </c>
      <c r="AV126" s="2">
        <f t="shared" si="3"/>
        <v>50</v>
      </c>
      <c r="AW126" s="146" t="s">
        <v>303</v>
      </c>
      <c r="AX126" s="2" t="s">
        <v>3424</v>
      </c>
      <c r="AY126" s="2" t="s">
        <v>3426</v>
      </c>
    </row>
    <row r="127" spans="1:51" ht="15.75" customHeight="1" x14ac:dyDescent="0.25">
      <c r="A127" s="144" t="s">
        <v>372</v>
      </c>
      <c r="B127" s="3" t="s">
        <v>66</v>
      </c>
      <c r="C127" s="3" t="s">
        <v>492</v>
      </c>
      <c r="D127" s="3" t="s">
        <v>341</v>
      </c>
      <c r="E127" s="3" t="str">
        <f t="shared" si="4"/>
        <v>Via delle lame 2/g Bologna</v>
      </c>
      <c r="F127" s="40" t="s">
        <v>924</v>
      </c>
      <c r="G127" s="38"/>
      <c r="H127" s="38"/>
      <c r="I127" s="79" t="s">
        <v>726</v>
      </c>
      <c r="J127" s="79" t="s">
        <v>727</v>
      </c>
      <c r="K127" s="79"/>
      <c r="L127" s="51" t="s">
        <v>1204</v>
      </c>
      <c r="M127" s="145" t="s">
        <v>480</v>
      </c>
      <c r="N127" s="20"/>
      <c r="O127" s="36" t="s">
        <v>33</v>
      </c>
      <c r="P127" s="44" t="s">
        <v>1180</v>
      </c>
      <c r="Q127" s="3" t="s">
        <v>3</v>
      </c>
      <c r="R127" s="3" t="s">
        <v>132</v>
      </c>
      <c r="S127" s="3" t="s">
        <v>373</v>
      </c>
      <c r="T127" s="3" t="s">
        <v>16</v>
      </c>
      <c r="U127" s="3"/>
      <c r="V127" s="3"/>
      <c r="W127"/>
      <c r="X127" s="3" t="s">
        <v>1199</v>
      </c>
      <c r="Y127" s="3" t="s">
        <v>2570</v>
      </c>
      <c r="Z127" s="3" t="s">
        <v>16</v>
      </c>
      <c r="AA127" s="3" t="s">
        <v>16</v>
      </c>
      <c r="AB127" s="3" t="s">
        <v>16</v>
      </c>
      <c r="AC127" s="3" t="s">
        <v>6</v>
      </c>
      <c r="AD127" s="3" t="s">
        <v>30</v>
      </c>
      <c r="AE127" s="3" t="s">
        <v>1102</v>
      </c>
      <c r="AF127" s="48" t="s">
        <v>1392</v>
      </c>
      <c r="AG127" s="48" t="s">
        <v>1253</v>
      </c>
      <c r="AH127" s="48" t="s">
        <v>1484</v>
      </c>
      <c r="AI127" s="48"/>
      <c r="AJ127" s="48"/>
      <c r="AM127" s="56" t="s">
        <v>1393</v>
      </c>
      <c r="AN127" s="56"/>
      <c r="AO127" s="56"/>
      <c r="AP127" s="56"/>
      <c r="AQ127" s="56"/>
      <c r="AR127" s="48" t="s">
        <v>1192</v>
      </c>
      <c r="AS127" s="6" t="s">
        <v>348</v>
      </c>
      <c r="AT127" s="70" t="str" cm="1">
        <f t="array" ref="AT127">_xlfn.IFS(N127&lt;=2.5,"Assente o entro 2.5 cm",AND(L127="Con gradino/i",N127&gt;2.5,N127&lt;=5),"fra 2.5 e 5 cm",AND(L127="Con gradino/i",N127&gt;5,N127&lt;=10),"fra 5 e 10 cm",AND(L127="Con gradino/i",N127&gt;10,N127&lt;=15),"tra 10 e 15 cm",AND(L127="Con gradino/i",N127&gt;15),"oltre 15 cm",TRUE,"")</f>
        <v>Assente o entro 2.5 cm</v>
      </c>
      <c r="AU127" s="2" t="s">
        <v>2959</v>
      </c>
      <c r="AV127" s="2">
        <f t="shared" si="3"/>
        <v>0</v>
      </c>
      <c r="AW127" s="146" t="s">
        <v>303</v>
      </c>
      <c r="AX127" s="2" t="s">
        <v>3424</v>
      </c>
      <c r="AY127" s="2" t="s">
        <v>3426</v>
      </c>
    </row>
    <row r="128" spans="1:51" ht="15.75" customHeight="1" x14ac:dyDescent="0.25">
      <c r="A128" s="144" t="s">
        <v>374</v>
      </c>
      <c r="B128" s="3" t="s">
        <v>2560</v>
      </c>
      <c r="C128" s="3" t="s">
        <v>375</v>
      </c>
      <c r="D128" s="3" t="s">
        <v>341</v>
      </c>
      <c r="E128" s="3" t="str">
        <f t="shared" si="4"/>
        <v>Via delle lame 22/b  Bologna</v>
      </c>
      <c r="F128" s="40" t="s">
        <v>925</v>
      </c>
      <c r="G128" s="38"/>
      <c r="H128" s="38"/>
      <c r="I128" s="79" t="s">
        <v>728</v>
      </c>
      <c r="J128" s="79" t="s">
        <v>729</v>
      </c>
      <c r="K128" s="79"/>
      <c r="L128" s="51" t="s">
        <v>1205</v>
      </c>
      <c r="M128" s="145" t="s">
        <v>1491</v>
      </c>
      <c r="N128" s="4">
        <v>5</v>
      </c>
      <c r="O128" s="36" t="s">
        <v>5</v>
      </c>
      <c r="P128" s="44"/>
      <c r="Q128" s="3" t="s">
        <v>3</v>
      </c>
      <c r="R128" s="3" t="s">
        <v>376</v>
      </c>
      <c r="S128" s="3" t="s">
        <v>5</v>
      </c>
      <c r="T128" s="3" t="s">
        <v>16</v>
      </c>
      <c r="U128" s="3"/>
      <c r="V128" s="3"/>
      <c r="W128"/>
      <c r="X128" s="3"/>
      <c r="AE128" s="3" t="s">
        <v>1103</v>
      </c>
      <c r="AF128" s="48" t="s">
        <v>1394</v>
      </c>
      <c r="AG128" s="48" t="s">
        <v>1254</v>
      </c>
      <c r="AH128" s="48" t="s">
        <v>1485</v>
      </c>
      <c r="AI128" s="48"/>
      <c r="AJ128" s="48"/>
      <c r="AR128" s="48" t="s">
        <v>1192</v>
      </c>
      <c r="AS128" s="6" t="s">
        <v>348</v>
      </c>
      <c r="AT128" s="70" t="str" cm="1">
        <f t="array" ref="AT128">_xlfn.IFS(N128&lt;=2.5,"Assente o entro 2.5 cm",AND(L128="Con gradino/i",N128&gt;2.5,N128&lt;=5),"fra 2.5 e 5 cm",AND(L128="Con gradino/i",N128&gt;5,N128&lt;=10),"fra 5 e 10 cm",AND(L128="Con gradino/i",N128&gt;10,N128&lt;=15),"tra 10 e 15 cm",AND(L128="Con gradino/i",N128&gt;15),"oltre 15 cm",TRUE,"")</f>
        <v>fra 2.5 e 5 cm</v>
      </c>
      <c r="AU128" s="2" t="s">
        <v>2957</v>
      </c>
      <c r="AV128" s="2">
        <f t="shared" si="3"/>
        <v>41.666666666666671</v>
      </c>
      <c r="AW128" s="146" t="s">
        <v>303</v>
      </c>
      <c r="AX128" s="2" t="s">
        <v>3424</v>
      </c>
      <c r="AY128" s="2" t="s">
        <v>3426</v>
      </c>
    </row>
    <row r="129" spans="1:51" ht="15.75" customHeight="1" x14ac:dyDescent="0.25">
      <c r="A129" s="144" t="s">
        <v>377</v>
      </c>
      <c r="B129" s="3" t="s">
        <v>66</v>
      </c>
      <c r="C129" s="3" t="s">
        <v>378</v>
      </c>
      <c r="D129" s="3" t="s">
        <v>341</v>
      </c>
      <c r="E129" s="3" t="str">
        <f t="shared" si="4"/>
        <v>Via delle lame 20/c Bologna</v>
      </c>
      <c r="F129" s="40" t="s">
        <v>926</v>
      </c>
      <c r="G129" s="38"/>
      <c r="H129" s="38"/>
      <c r="I129" s="79" t="s">
        <v>730</v>
      </c>
      <c r="J129" s="79" t="s">
        <v>731</v>
      </c>
      <c r="K129" s="79"/>
      <c r="L129" s="51" t="s">
        <v>1203</v>
      </c>
      <c r="M129" s="145" t="s">
        <v>973</v>
      </c>
      <c r="N129" s="20"/>
      <c r="O129" s="36" t="s">
        <v>5</v>
      </c>
      <c r="P129" s="44"/>
      <c r="Q129" s="3" t="s">
        <v>3</v>
      </c>
      <c r="R129" s="3" t="s">
        <v>78</v>
      </c>
      <c r="S129" s="3" t="s">
        <v>5</v>
      </c>
      <c r="T129" s="3" t="s">
        <v>16</v>
      </c>
      <c r="U129" s="3"/>
      <c r="V129" s="3"/>
      <c r="W129" s="87"/>
      <c r="X129" s="3"/>
      <c r="AE129" s="3" t="s">
        <v>1104</v>
      </c>
      <c r="AF129" s="48" t="s">
        <v>1395</v>
      </c>
      <c r="AG129" s="48" t="s">
        <v>1255</v>
      </c>
      <c r="AH129" s="48" t="s">
        <v>1486</v>
      </c>
      <c r="AI129" s="48"/>
      <c r="AJ129" s="48"/>
      <c r="AR129" s="48" t="s">
        <v>1192</v>
      </c>
      <c r="AS129" s="6" t="s">
        <v>348</v>
      </c>
      <c r="AT129" s="70" t="str" cm="1">
        <f t="array" ref="AT129">_xlfn.IFS(N129&lt;=2.5,"Assente o entro 2.5 cm",AND(L129="Con gradino/i",N129&gt;2.5,N129&lt;=5),"fra 2.5 e 5 cm",AND(L129="Con gradino/i",N129&gt;5,N129&lt;=10),"fra 5 e 10 cm",AND(L129="Con gradino/i",N129&gt;10,N129&lt;=15),"tra 10 e 15 cm",AND(L129="Con gradino/i",N129&gt;15),"oltre 15 cm",TRUE,"")</f>
        <v>Assente o entro 2.5 cm</v>
      </c>
      <c r="AU129" s="2" t="s">
        <v>2959</v>
      </c>
      <c r="AV129" s="2">
        <f t="shared" si="3"/>
        <v>0</v>
      </c>
      <c r="AW129" s="146" t="s">
        <v>303</v>
      </c>
      <c r="AX129" s="2" t="s">
        <v>3424</v>
      </c>
      <c r="AY129" s="2" t="s">
        <v>3426</v>
      </c>
    </row>
    <row r="130" spans="1:51" ht="15.75" customHeight="1" x14ac:dyDescent="0.25">
      <c r="A130" s="144" t="s">
        <v>379</v>
      </c>
      <c r="B130" s="3" t="s">
        <v>2565</v>
      </c>
      <c r="C130" s="3" t="s">
        <v>380</v>
      </c>
      <c r="D130" s="3" t="s">
        <v>341</v>
      </c>
      <c r="E130" s="3" t="str">
        <f t="shared" si="4"/>
        <v>Via delle Lame 22e Bologna</v>
      </c>
      <c r="F130" s="40" t="s">
        <v>927</v>
      </c>
      <c r="G130" s="38"/>
      <c r="H130" s="38"/>
      <c r="I130" s="79" t="s">
        <v>732</v>
      </c>
      <c r="J130" s="79" t="s">
        <v>733</v>
      </c>
      <c r="K130" s="79"/>
      <c r="L130" s="51" t="s">
        <v>1205</v>
      </c>
      <c r="M130" s="145" t="s">
        <v>1491</v>
      </c>
      <c r="N130" s="4">
        <v>12</v>
      </c>
      <c r="O130" s="36" t="s">
        <v>5</v>
      </c>
      <c r="P130" s="44"/>
      <c r="Q130" s="3" t="s">
        <v>3</v>
      </c>
      <c r="R130" s="3" t="s">
        <v>381</v>
      </c>
      <c r="S130" s="3" t="s">
        <v>5</v>
      </c>
      <c r="T130" s="3" t="s">
        <v>16</v>
      </c>
      <c r="U130" s="3"/>
      <c r="V130" s="3"/>
      <c r="W130"/>
      <c r="X130" s="3"/>
      <c r="AE130" s="3" t="s">
        <v>1105</v>
      </c>
      <c r="AF130" s="48" t="s">
        <v>1396</v>
      </c>
      <c r="AG130" s="48" t="s">
        <v>1256</v>
      </c>
      <c r="AH130" s="48" t="s">
        <v>1487</v>
      </c>
      <c r="AI130" s="48"/>
      <c r="AJ130" s="48"/>
      <c r="AR130" s="48" t="s">
        <v>1192</v>
      </c>
      <c r="AS130" s="6" t="s">
        <v>348</v>
      </c>
      <c r="AT130" s="70" t="str" cm="1">
        <f t="array" ref="AT130">_xlfn.IFS(N130&lt;=2.5,"Assente o entro 2.5 cm",AND(L130="Con gradino/i",N130&gt;2.5,N130&lt;=5),"fra 2.5 e 5 cm",AND(L130="Con gradino/i",N130&gt;5,N130&lt;=10),"fra 5 e 10 cm",AND(L130="Con gradino/i",N130&gt;10,N130&lt;=15),"tra 10 e 15 cm",AND(L130="Con gradino/i",N130&gt;15),"oltre 15 cm",TRUE,"")</f>
        <v>tra 10 e 15 cm</v>
      </c>
      <c r="AU130" s="2" t="s">
        <v>2961</v>
      </c>
      <c r="AV130" s="2">
        <f t="shared" si="3"/>
        <v>100</v>
      </c>
      <c r="AW130" s="146" t="s">
        <v>303</v>
      </c>
      <c r="AX130" s="2" t="s">
        <v>3424</v>
      </c>
      <c r="AY130" s="2" t="s">
        <v>3426</v>
      </c>
    </row>
    <row r="131" spans="1:51" ht="15.75" customHeight="1" x14ac:dyDescent="0.25">
      <c r="A131" s="144" t="s">
        <v>382</v>
      </c>
      <c r="B131" s="3" t="s">
        <v>295</v>
      </c>
      <c r="C131" s="3" t="s">
        <v>383</v>
      </c>
      <c r="D131" s="3" t="s">
        <v>341</v>
      </c>
      <c r="E131" s="3" t="str">
        <f t="shared" si="4"/>
        <v>Via delle lame 26c  Bologna</v>
      </c>
      <c r="F131" s="40" t="s">
        <v>928</v>
      </c>
      <c r="G131" s="38"/>
      <c r="H131" s="38"/>
      <c r="I131" s="79" t="s">
        <v>734</v>
      </c>
      <c r="J131" s="79" t="s">
        <v>735</v>
      </c>
      <c r="K131" s="79"/>
      <c r="L131" s="51" t="s">
        <v>1205</v>
      </c>
      <c r="M131" s="145" t="s">
        <v>1491</v>
      </c>
      <c r="N131" s="4">
        <v>14</v>
      </c>
      <c r="O131" s="36" t="s">
        <v>5</v>
      </c>
      <c r="P131" s="44"/>
      <c r="Q131" s="3" t="s">
        <v>3</v>
      </c>
      <c r="R131" s="3" t="s">
        <v>384</v>
      </c>
      <c r="S131" s="3" t="s">
        <v>5</v>
      </c>
      <c r="T131" s="3" t="s">
        <v>16</v>
      </c>
      <c r="U131" s="3"/>
      <c r="V131" s="3"/>
      <c r="W131"/>
      <c r="X131" s="3" t="s">
        <v>30</v>
      </c>
      <c r="Y131" s="3" t="s">
        <v>30</v>
      </c>
      <c r="Z131" s="3" t="s">
        <v>30</v>
      </c>
      <c r="AA131" s="3" t="s">
        <v>30</v>
      </c>
      <c r="AB131" s="3" t="s">
        <v>30</v>
      </c>
      <c r="AC131" s="3" t="s">
        <v>30</v>
      </c>
      <c r="AD131" s="3" t="s">
        <v>30</v>
      </c>
      <c r="AE131" s="3" t="s">
        <v>1106</v>
      </c>
      <c r="AF131" s="48" t="s">
        <v>1397</v>
      </c>
      <c r="AG131" s="48" t="s">
        <v>1257</v>
      </c>
      <c r="AH131" s="48"/>
      <c r="AI131" s="48"/>
      <c r="AJ131" s="48"/>
      <c r="AR131" s="48" t="s">
        <v>1192</v>
      </c>
      <c r="AS131" s="6" t="s">
        <v>348</v>
      </c>
      <c r="AT131" s="70" t="str" cm="1">
        <f t="array" ref="AT131">_xlfn.IFS(N131&lt;=2.5,"Assente o entro 2.5 cm",AND(L131="Con gradino/i",N131&gt;2.5,N131&lt;=5),"fra 2.5 e 5 cm",AND(L131="Con gradino/i",N131&gt;5,N131&lt;=10),"fra 5 e 10 cm",AND(L131="Con gradino/i",N131&gt;10,N131&lt;=15),"tra 10 e 15 cm",AND(L131="Con gradino/i",N131&gt;15),"oltre 15 cm",TRUE,"")</f>
        <v>tra 10 e 15 cm</v>
      </c>
      <c r="AU131" s="2" t="s">
        <v>2961</v>
      </c>
      <c r="AV131" s="2">
        <f t="shared" ref="AV131:AV194" si="5">N131/0.12</f>
        <v>116.66666666666667</v>
      </c>
      <c r="AW131" s="146" t="s">
        <v>303</v>
      </c>
      <c r="AX131" s="2" t="s">
        <v>3424</v>
      </c>
      <c r="AY131" s="2" t="s">
        <v>3426</v>
      </c>
    </row>
    <row r="132" spans="1:51" ht="15.75" customHeight="1" x14ac:dyDescent="0.25">
      <c r="A132" s="144" t="s">
        <v>385</v>
      </c>
      <c r="B132" s="3" t="s">
        <v>386</v>
      </c>
      <c r="C132" s="3" t="s">
        <v>387</v>
      </c>
      <c r="D132" s="3" t="s">
        <v>341</v>
      </c>
      <c r="E132" s="3" t="str">
        <f t="shared" si="4"/>
        <v>Via delle lame 28/b Bologna</v>
      </c>
      <c r="F132" s="40" t="s">
        <v>929</v>
      </c>
      <c r="G132" s="38"/>
      <c r="H132" s="38"/>
      <c r="I132" s="79" t="s">
        <v>736</v>
      </c>
      <c r="J132" s="79" t="s">
        <v>737</v>
      </c>
      <c r="K132" s="79"/>
      <c r="L132" s="51" t="s">
        <v>1203</v>
      </c>
      <c r="M132" s="145" t="s">
        <v>973</v>
      </c>
      <c r="N132" s="20"/>
      <c r="O132" s="36" t="s">
        <v>5</v>
      </c>
      <c r="P132" s="44"/>
      <c r="Q132" s="3" t="s">
        <v>3</v>
      </c>
      <c r="R132" s="3" t="s">
        <v>78</v>
      </c>
      <c r="S132" s="3" t="s">
        <v>5</v>
      </c>
      <c r="T132" s="3" t="s">
        <v>16</v>
      </c>
      <c r="U132" s="3"/>
      <c r="V132" s="3"/>
      <c r="W132" s="87"/>
      <c r="X132" s="3"/>
      <c r="AE132" s="3" t="s">
        <v>1107</v>
      </c>
      <c r="AF132" s="48" t="s">
        <v>1398</v>
      </c>
      <c r="AG132" s="48" t="s">
        <v>1258</v>
      </c>
      <c r="AH132" s="48"/>
      <c r="AI132" s="48"/>
      <c r="AJ132" s="48"/>
      <c r="AR132" s="48" t="s">
        <v>1192</v>
      </c>
      <c r="AS132" s="6" t="s">
        <v>348</v>
      </c>
      <c r="AT132" s="70" t="str" cm="1">
        <f t="array" ref="AT132">_xlfn.IFS(N132&lt;=2.5,"Assente o entro 2.5 cm",AND(L132="Con gradino/i",N132&gt;2.5,N132&lt;=5),"fra 2.5 e 5 cm",AND(L132="Con gradino/i",N132&gt;5,N132&lt;=10),"fra 5 e 10 cm",AND(L132="Con gradino/i",N132&gt;10,N132&lt;=15),"tra 10 e 15 cm",AND(L132="Con gradino/i",N132&gt;15),"oltre 15 cm",TRUE,"")</f>
        <v>Assente o entro 2.5 cm</v>
      </c>
      <c r="AU132" s="2" t="s">
        <v>2959</v>
      </c>
      <c r="AV132" s="2">
        <f t="shared" si="5"/>
        <v>0</v>
      </c>
      <c r="AW132" s="146" t="s">
        <v>303</v>
      </c>
      <c r="AX132" s="2" t="s">
        <v>3424</v>
      </c>
      <c r="AY132" s="2" t="s">
        <v>3426</v>
      </c>
    </row>
    <row r="133" spans="1:51" ht="15.75" customHeight="1" x14ac:dyDescent="0.25">
      <c r="A133" s="144" t="s">
        <v>388</v>
      </c>
      <c r="B133" s="3" t="s">
        <v>3042</v>
      </c>
      <c r="C133" s="3" t="s">
        <v>389</v>
      </c>
      <c r="D133" s="3" t="s">
        <v>341</v>
      </c>
      <c r="E133" s="3" t="str">
        <f t="shared" si="4"/>
        <v>Via delle lame 32 a Bologna</v>
      </c>
      <c r="F133" s="40" t="s">
        <v>930</v>
      </c>
      <c r="G133" s="38"/>
      <c r="H133" s="38"/>
      <c r="I133" s="79" t="s">
        <v>738</v>
      </c>
      <c r="J133" s="79" t="s">
        <v>739</v>
      </c>
      <c r="K133" s="79"/>
      <c r="L133" s="51" t="s">
        <v>1203</v>
      </c>
      <c r="M133" s="145" t="s">
        <v>973</v>
      </c>
      <c r="N133" s="20">
        <v>1</v>
      </c>
      <c r="O133" s="36" t="s">
        <v>5</v>
      </c>
      <c r="P133" s="44"/>
      <c r="Q133" s="3" t="s">
        <v>3</v>
      </c>
      <c r="R133" s="3" t="s">
        <v>390</v>
      </c>
      <c r="S133" s="3" t="s">
        <v>391</v>
      </c>
      <c r="T133" s="3" t="s">
        <v>16</v>
      </c>
      <c r="U133" s="3"/>
      <c r="V133" s="3"/>
      <c r="W133"/>
      <c r="X133" s="3"/>
      <c r="AE133" s="3" t="s">
        <v>1108</v>
      </c>
      <c r="AF133" s="48" t="s">
        <v>1399</v>
      </c>
      <c r="AG133" s="48" t="s">
        <v>1259</v>
      </c>
      <c r="AH133" s="48"/>
      <c r="AI133" s="48"/>
      <c r="AJ133" s="48"/>
      <c r="AR133" s="48" t="s">
        <v>1192</v>
      </c>
      <c r="AS133" s="6" t="s">
        <v>348</v>
      </c>
      <c r="AT133" s="70" t="str" cm="1">
        <f t="array" ref="AT133">_xlfn.IFS(N133&lt;=2.5,"Assente o entro 2.5 cm",AND(L133="Con gradino/i",N133&gt;2.5,N133&lt;=5),"fra 2.5 e 5 cm",AND(L133="Con gradino/i",N133&gt;5,N133&lt;=10),"fra 5 e 10 cm",AND(L133="Con gradino/i",N133&gt;10,N133&lt;=15),"tra 10 e 15 cm",AND(L133="Con gradino/i",N133&gt;15),"oltre 15 cm",TRUE,"")</f>
        <v>Assente o entro 2.5 cm</v>
      </c>
      <c r="AU133" s="2" t="s">
        <v>2959</v>
      </c>
      <c r="AV133" s="2">
        <f t="shared" si="5"/>
        <v>8.3333333333333339</v>
      </c>
      <c r="AW133" s="146" t="s">
        <v>303</v>
      </c>
      <c r="AX133" s="2" t="s">
        <v>3424</v>
      </c>
      <c r="AY133" s="2" t="s">
        <v>3426</v>
      </c>
    </row>
    <row r="134" spans="1:51" ht="15.75" customHeight="1" x14ac:dyDescent="0.25">
      <c r="A134" s="144" t="s">
        <v>392</v>
      </c>
      <c r="B134" s="3" t="s">
        <v>3043</v>
      </c>
      <c r="C134" s="3" t="s">
        <v>393</v>
      </c>
      <c r="D134" s="3" t="s">
        <v>341</v>
      </c>
      <c r="E134" s="3" t="str">
        <f t="shared" si="4"/>
        <v>Via delle lame 34a Bologna</v>
      </c>
      <c r="F134" s="40" t="s">
        <v>931</v>
      </c>
      <c r="G134" s="38"/>
      <c r="H134" s="38"/>
      <c r="I134" s="79" t="s">
        <v>740</v>
      </c>
      <c r="J134" s="79" t="s">
        <v>741</v>
      </c>
      <c r="K134" s="79"/>
      <c r="L134" s="51" t="s">
        <v>1203</v>
      </c>
      <c r="M134" s="145" t="s">
        <v>973</v>
      </c>
      <c r="N134" s="20">
        <v>2</v>
      </c>
      <c r="O134" s="36" t="s">
        <v>5</v>
      </c>
      <c r="P134" s="44"/>
      <c r="Q134" s="3" t="s">
        <v>3</v>
      </c>
      <c r="R134" s="3" t="s">
        <v>394</v>
      </c>
      <c r="S134" s="3" t="s">
        <v>395</v>
      </c>
      <c r="T134" s="3" t="s">
        <v>16</v>
      </c>
      <c r="U134" s="3"/>
      <c r="V134" s="3"/>
      <c r="W134"/>
      <c r="X134" s="3"/>
      <c r="AE134" s="3" t="s">
        <v>1109</v>
      </c>
      <c r="AF134" s="48" t="s">
        <v>1400</v>
      </c>
      <c r="AG134" s="48" t="s">
        <v>1260</v>
      </c>
      <c r="AH134" s="48"/>
      <c r="AI134" s="48"/>
      <c r="AJ134" s="48"/>
      <c r="AR134" s="48" t="s">
        <v>1192</v>
      </c>
      <c r="AS134" s="6" t="s">
        <v>348</v>
      </c>
      <c r="AT134" s="70" t="str" cm="1">
        <f t="array" ref="AT134">_xlfn.IFS(N134&lt;=2.5,"Assente o entro 2.5 cm",AND(L134="Con gradino/i",N134&gt;2.5,N134&lt;=5),"fra 2.5 e 5 cm",AND(L134="Con gradino/i",N134&gt;5,N134&lt;=10),"fra 5 e 10 cm",AND(L134="Con gradino/i",N134&gt;10,N134&lt;=15),"tra 10 e 15 cm",AND(L134="Con gradino/i",N134&gt;15),"oltre 15 cm",TRUE,"")</f>
        <v>Assente o entro 2.5 cm</v>
      </c>
      <c r="AU134" s="2" t="s">
        <v>2959</v>
      </c>
      <c r="AV134" s="2">
        <f t="shared" si="5"/>
        <v>16.666666666666668</v>
      </c>
      <c r="AW134" s="146" t="s">
        <v>303</v>
      </c>
      <c r="AX134" s="2" t="s">
        <v>3424</v>
      </c>
      <c r="AY134" s="2" t="s">
        <v>3426</v>
      </c>
    </row>
    <row r="135" spans="1:51" ht="15.75" customHeight="1" x14ac:dyDescent="0.25">
      <c r="A135" s="144" t="s">
        <v>396</v>
      </c>
      <c r="B135" s="3" t="s">
        <v>66</v>
      </c>
      <c r="C135" s="3" t="s">
        <v>397</v>
      </c>
      <c r="D135" s="3" t="s">
        <v>341</v>
      </c>
      <c r="E135" s="3" t="str">
        <f t="shared" si="4"/>
        <v>Via delle lame 38a Bologna</v>
      </c>
      <c r="F135" s="40" t="s">
        <v>932</v>
      </c>
      <c r="G135" s="38"/>
      <c r="H135" s="38"/>
      <c r="I135" s="79" t="s">
        <v>742</v>
      </c>
      <c r="J135" s="79" t="s">
        <v>743</v>
      </c>
      <c r="K135" s="79"/>
      <c r="L135" s="51" t="s">
        <v>1205</v>
      </c>
      <c r="M135" s="145" t="s">
        <v>1491</v>
      </c>
      <c r="N135" s="4">
        <v>7.5</v>
      </c>
      <c r="O135" s="36" t="s">
        <v>5</v>
      </c>
      <c r="P135" s="44"/>
      <c r="Q135" s="3" t="s">
        <v>3</v>
      </c>
      <c r="R135" s="3" t="s">
        <v>394</v>
      </c>
      <c r="S135" s="3" t="s">
        <v>5</v>
      </c>
      <c r="T135" s="3" t="s">
        <v>16</v>
      </c>
      <c r="U135" s="3"/>
      <c r="V135" s="3"/>
      <c r="W135"/>
      <c r="X135" s="3"/>
      <c r="AE135" s="3" t="s">
        <v>1110</v>
      </c>
      <c r="AF135" s="48" t="s">
        <v>1401</v>
      </c>
      <c r="AG135" s="48" t="s">
        <v>1261</v>
      </c>
      <c r="AH135" s="48" t="s">
        <v>1488</v>
      </c>
      <c r="AI135" s="48"/>
      <c r="AJ135" s="48"/>
      <c r="AR135" s="48" t="s">
        <v>1192</v>
      </c>
      <c r="AS135" s="6" t="s">
        <v>348</v>
      </c>
      <c r="AT135" s="70" t="str" cm="1">
        <f t="array" ref="AT135">_xlfn.IFS(N135&lt;=2.5,"Assente o entro 2.5 cm",AND(L135="Con gradino/i",N135&gt;2.5,N135&lt;=5),"fra 2.5 e 5 cm",AND(L135="Con gradino/i",N135&gt;5,N135&lt;=10),"fra 5 e 10 cm",AND(L135="Con gradino/i",N135&gt;10,N135&lt;=15),"tra 10 e 15 cm",AND(L135="Con gradino/i",N135&gt;15),"oltre 15 cm",TRUE,"")</f>
        <v>fra 5 e 10 cm</v>
      </c>
      <c r="AU135" s="2" t="s">
        <v>2960</v>
      </c>
      <c r="AV135" s="2">
        <f t="shared" si="5"/>
        <v>62.5</v>
      </c>
      <c r="AW135" s="146" t="s">
        <v>303</v>
      </c>
      <c r="AX135" s="2" t="s">
        <v>3424</v>
      </c>
      <c r="AY135" s="2" t="s">
        <v>3426</v>
      </c>
    </row>
    <row r="136" spans="1:51" ht="12.6" x14ac:dyDescent="0.25">
      <c r="A136" s="144" t="s">
        <v>398</v>
      </c>
      <c r="B136" s="3" t="s">
        <v>357</v>
      </c>
      <c r="C136" s="3" t="s">
        <v>399</v>
      </c>
      <c r="D136" s="3" t="s">
        <v>341</v>
      </c>
      <c r="E136" s="3" t="str">
        <f t="shared" si="4"/>
        <v>Via Zamboni 1c Bologna</v>
      </c>
      <c r="F136" s="40" t="s">
        <v>933</v>
      </c>
      <c r="G136" s="38"/>
      <c r="H136" s="38"/>
      <c r="I136" s="79" t="s">
        <v>744</v>
      </c>
      <c r="J136" s="79" t="s">
        <v>745</v>
      </c>
      <c r="K136" s="79"/>
      <c r="L136" s="51" t="s">
        <v>1205</v>
      </c>
      <c r="M136" s="145" t="s">
        <v>1491</v>
      </c>
      <c r="N136" s="4">
        <v>17</v>
      </c>
      <c r="O136" s="36" t="s">
        <v>5</v>
      </c>
      <c r="P136" s="44"/>
      <c r="Q136" s="3" t="s">
        <v>400</v>
      </c>
      <c r="R136" s="3" t="s">
        <v>401</v>
      </c>
      <c r="S136" s="3" t="s">
        <v>5</v>
      </c>
      <c r="T136" s="3" t="s">
        <v>16</v>
      </c>
      <c r="U136" s="3"/>
      <c r="V136" s="3"/>
      <c r="W136"/>
      <c r="X136" s="3"/>
      <c r="AE136" s="3" t="s">
        <v>1111</v>
      </c>
      <c r="AF136" s="48" t="s">
        <v>1402</v>
      </c>
      <c r="AG136" s="48" t="s">
        <v>1262</v>
      </c>
      <c r="AH136" s="48"/>
      <c r="AI136" s="48"/>
      <c r="AJ136" s="48"/>
      <c r="AR136" s="48" t="s">
        <v>1193</v>
      </c>
      <c r="AS136" s="6" t="s">
        <v>348</v>
      </c>
      <c r="AT136" s="70" t="str" cm="1">
        <f t="array" ref="AT136">_xlfn.IFS(N136&lt;=2.5,"Assente o entro 2.5 cm",AND(L136="Con gradino/i",N136&gt;2.5,N136&lt;=5),"fra 2.5 e 5 cm",AND(L136="Con gradino/i",N136&gt;5,N136&lt;=10),"fra 5 e 10 cm",AND(L136="Con gradino/i",N136&gt;10,N136&lt;=15),"tra 10 e 15 cm",AND(L136="Con gradino/i",N136&gt;15),"oltre 15 cm",TRUE,"")</f>
        <v>oltre 15 cm</v>
      </c>
      <c r="AU136" s="2" t="s">
        <v>2958</v>
      </c>
      <c r="AV136" s="2">
        <f t="shared" si="5"/>
        <v>141.66666666666669</v>
      </c>
      <c r="AW136" s="6" t="s">
        <v>3411</v>
      </c>
      <c r="AX136" s="2" t="s">
        <v>3424</v>
      </c>
      <c r="AY136" s="2" t="s">
        <v>3426</v>
      </c>
    </row>
    <row r="137" spans="1:51" ht="12.6" x14ac:dyDescent="0.25">
      <c r="A137" s="144" t="s">
        <v>402</v>
      </c>
      <c r="B137" s="3" t="s">
        <v>1</v>
      </c>
      <c r="C137" s="3" t="s">
        <v>403</v>
      </c>
      <c r="D137" s="3" t="s">
        <v>341</v>
      </c>
      <c r="E137" s="3" t="str">
        <f t="shared" si="4"/>
        <v>Via Zamboni 3 Bologna</v>
      </c>
      <c r="F137" s="40" t="s">
        <v>934</v>
      </c>
      <c r="G137" s="38"/>
      <c r="H137" s="38"/>
      <c r="I137" s="79" t="s">
        <v>746</v>
      </c>
      <c r="J137" s="79" t="s">
        <v>747</v>
      </c>
      <c r="K137" s="79"/>
      <c r="L137" s="3" t="s">
        <v>1205</v>
      </c>
      <c r="M137" s="144" t="s">
        <v>1491</v>
      </c>
      <c r="N137" s="35">
        <v>60</v>
      </c>
      <c r="O137" s="36" t="s">
        <v>5</v>
      </c>
      <c r="P137" s="61"/>
      <c r="Q137" s="3" t="s">
        <v>3</v>
      </c>
      <c r="R137" s="3">
        <v>80</v>
      </c>
      <c r="S137" s="3" t="s">
        <v>5</v>
      </c>
      <c r="T137" s="3" t="s">
        <v>6</v>
      </c>
      <c r="U137" s="3" t="s">
        <v>1203</v>
      </c>
      <c r="V137" s="3"/>
      <c r="W137"/>
      <c r="X137" s="3" t="s">
        <v>1200</v>
      </c>
      <c r="Y137" s="3" t="s">
        <v>1205</v>
      </c>
      <c r="Z137" s="3" t="s">
        <v>6</v>
      </c>
      <c r="AA137" s="3" t="s">
        <v>6</v>
      </c>
      <c r="AB137" s="3" t="s">
        <v>6</v>
      </c>
      <c r="AC137" s="3" t="s">
        <v>6</v>
      </c>
      <c r="AD137" s="3" t="s">
        <v>7</v>
      </c>
      <c r="AE137" s="9" t="s">
        <v>1112</v>
      </c>
      <c r="AF137" s="56" t="s">
        <v>1403</v>
      </c>
      <c r="AG137" s="56"/>
      <c r="AH137" s="56"/>
      <c r="AI137" s="56"/>
      <c r="AJ137" s="56"/>
      <c r="AK137" s="62" t="s">
        <v>1404</v>
      </c>
      <c r="AL137" s="62"/>
      <c r="AM137" s="62" t="s">
        <v>1405</v>
      </c>
      <c r="AN137" s="62"/>
      <c r="AO137" s="62"/>
      <c r="AP137" s="62"/>
      <c r="AQ137" s="62"/>
      <c r="AR137" s="48" t="s">
        <v>1193</v>
      </c>
      <c r="AS137" s="6" t="s">
        <v>348</v>
      </c>
      <c r="AT137" s="70" t="str" cm="1">
        <f t="array" ref="AT137">_xlfn.IFS(N137&lt;=2.5,"Assente o entro 2.5 cm",AND(L137="Con gradino/i",N137&gt;2.5,N137&lt;=5),"fra 2.5 e 5 cm",AND(L137="Con gradino/i",N137&gt;5,N137&lt;=10),"fra 5 e 10 cm",AND(L137="Con gradino/i",N137&gt;10,N137&lt;=15),"tra 10 e 15 cm",AND(L137="Con gradino/i",N137&gt;15),"oltre 15 cm",TRUE,"")</f>
        <v>oltre 15 cm</v>
      </c>
      <c r="AU137" s="2" t="s">
        <v>2958</v>
      </c>
      <c r="AV137" s="2">
        <f t="shared" si="5"/>
        <v>500</v>
      </c>
      <c r="AW137" s="6" t="s">
        <v>3411</v>
      </c>
      <c r="AX137" s="2" t="s">
        <v>3424</v>
      </c>
      <c r="AY137" s="2" t="s">
        <v>3426</v>
      </c>
    </row>
    <row r="138" spans="1:51" ht="12.6" x14ac:dyDescent="0.25">
      <c r="A138" s="144" t="s">
        <v>404</v>
      </c>
      <c r="B138" s="3" t="s">
        <v>1</v>
      </c>
      <c r="C138" s="3" t="s">
        <v>405</v>
      </c>
      <c r="D138" s="3" t="s">
        <v>341</v>
      </c>
      <c r="E138" s="3" t="str">
        <f t="shared" si="4"/>
        <v>Via Zamboni 3c Bologna</v>
      </c>
      <c r="F138" s="40" t="s">
        <v>935</v>
      </c>
      <c r="G138" s="38"/>
      <c r="H138" s="38"/>
      <c r="I138" s="79" t="s">
        <v>746</v>
      </c>
      <c r="J138" s="79" t="s">
        <v>747</v>
      </c>
      <c r="K138" s="79"/>
      <c r="L138" s="51" t="s">
        <v>1205</v>
      </c>
      <c r="M138" s="145" t="s">
        <v>1491</v>
      </c>
      <c r="N138" s="4">
        <v>12</v>
      </c>
      <c r="O138" s="36" t="s">
        <v>5</v>
      </c>
      <c r="P138" s="44"/>
      <c r="Q138" s="3" t="s">
        <v>400</v>
      </c>
      <c r="R138" s="3" t="s">
        <v>406</v>
      </c>
      <c r="S138" s="3" t="s">
        <v>5</v>
      </c>
      <c r="T138" s="3" t="s">
        <v>16</v>
      </c>
      <c r="U138" s="3"/>
      <c r="V138" s="3"/>
      <c r="W138"/>
      <c r="X138" s="3"/>
      <c r="AE138" s="9" t="s">
        <v>1113</v>
      </c>
      <c r="AF138" s="56" t="s">
        <v>1406</v>
      </c>
      <c r="AG138" s="56"/>
      <c r="AH138" s="56"/>
      <c r="AI138" s="56"/>
      <c r="AJ138" s="56"/>
      <c r="AR138" s="48" t="s">
        <v>1193</v>
      </c>
      <c r="AS138" s="6" t="s">
        <v>348</v>
      </c>
      <c r="AT138" s="70" t="str" cm="1">
        <f t="array" ref="AT138">_xlfn.IFS(N138&lt;=2.5,"Assente o entro 2.5 cm",AND(L138="Con gradino/i",N138&gt;2.5,N138&lt;=5),"fra 2.5 e 5 cm",AND(L138="Con gradino/i",N138&gt;5,N138&lt;=10),"fra 5 e 10 cm",AND(L138="Con gradino/i",N138&gt;10,N138&lt;=15),"tra 10 e 15 cm",AND(L138="Con gradino/i",N138&gt;15),"oltre 15 cm",TRUE,"")</f>
        <v>tra 10 e 15 cm</v>
      </c>
      <c r="AU138" s="2" t="s">
        <v>2961</v>
      </c>
      <c r="AV138" s="2">
        <f t="shared" si="5"/>
        <v>100</v>
      </c>
      <c r="AW138" s="6" t="s">
        <v>3411</v>
      </c>
      <c r="AX138" s="2" t="s">
        <v>3424</v>
      </c>
      <c r="AY138" s="2" t="s">
        <v>3426</v>
      </c>
    </row>
    <row r="139" spans="1:51" ht="12.6" x14ac:dyDescent="0.25">
      <c r="A139" s="144" t="s">
        <v>407</v>
      </c>
      <c r="B139" s="3" t="s">
        <v>3044</v>
      </c>
      <c r="C139" s="3" t="s">
        <v>408</v>
      </c>
      <c r="D139" s="3" t="s">
        <v>341</v>
      </c>
      <c r="E139" s="3" t="str">
        <f t="shared" si="4"/>
        <v>Via Zamboni 5c Bologna</v>
      </c>
      <c r="F139" s="40" t="s">
        <v>936</v>
      </c>
      <c r="G139" s="38"/>
      <c r="H139" s="38"/>
      <c r="I139" s="79" t="s">
        <v>748</v>
      </c>
      <c r="J139" s="79" t="s">
        <v>749</v>
      </c>
      <c r="K139" s="79"/>
      <c r="L139" s="51" t="s">
        <v>1205</v>
      </c>
      <c r="M139" s="145" t="s">
        <v>1491</v>
      </c>
      <c r="N139" s="4">
        <v>18</v>
      </c>
      <c r="O139" s="36" t="s">
        <v>33</v>
      </c>
      <c r="P139" s="44"/>
      <c r="Q139" s="3" t="s">
        <v>409</v>
      </c>
      <c r="R139" s="3" t="s">
        <v>410</v>
      </c>
      <c r="S139" s="3" t="s">
        <v>5</v>
      </c>
      <c r="T139" s="3" t="s">
        <v>16</v>
      </c>
      <c r="U139" s="3"/>
      <c r="V139" s="3"/>
      <c r="W139"/>
      <c r="X139" s="3"/>
      <c r="AE139" s="9" t="s">
        <v>1114</v>
      </c>
      <c r="AF139" s="56" t="s">
        <v>1407</v>
      </c>
      <c r="AG139" s="56" t="s">
        <v>1263</v>
      </c>
      <c r="AH139" s="56"/>
      <c r="AI139" s="56"/>
      <c r="AJ139" s="56"/>
      <c r="AR139" s="48" t="s">
        <v>1193</v>
      </c>
      <c r="AS139" s="6" t="s">
        <v>348</v>
      </c>
      <c r="AT139" s="70" t="str" cm="1">
        <f t="array" ref="AT139">_xlfn.IFS(N139&lt;=2.5,"Assente o entro 2.5 cm",AND(L139="Con gradino/i",N139&gt;2.5,N139&lt;=5),"fra 2.5 e 5 cm",AND(L139="Con gradino/i",N139&gt;5,N139&lt;=10),"fra 5 e 10 cm",AND(L139="Con gradino/i",N139&gt;10,N139&lt;=15),"tra 10 e 15 cm",AND(L139="Con gradino/i",N139&gt;15),"oltre 15 cm",TRUE,"")</f>
        <v>oltre 15 cm</v>
      </c>
      <c r="AU139" s="2" t="s">
        <v>2958</v>
      </c>
      <c r="AV139" s="2">
        <f t="shared" si="5"/>
        <v>150</v>
      </c>
      <c r="AW139" s="6" t="s">
        <v>3411</v>
      </c>
      <c r="AX139" s="2" t="s">
        <v>3424</v>
      </c>
      <c r="AY139" s="2" t="s">
        <v>3426</v>
      </c>
    </row>
    <row r="140" spans="1:51" ht="12.6" x14ac:dyDescent="0.25">
      <c r="A140" s="144" t="s">
        <v>411</v>
      </c>
      <c r="B140" s="3" t="s">
        <v>66</v>
      </c>
      <c r="C140" s="3" t="s">
        <v>412</v>
      </c>
      <c r="D140" s="3" t="s">
        <v>341</v>
      </c>
      <c r="E140" s="3" t="str">
        <f t="shared" si="4"/>
        <v>Via Zamboni 7b Bologna</v>
      </c>
      <c r="F140" s="40" t="s">
        <v>937</v>
      </c>
      <c r="G140" s="38"/>
      <c r="H140" s="38"/>
      <c r="I140" s="79" t="s">
        <v>750</v>
      </c>
      <c r="J140" s="79" t="s">
        <v>751</v>
      </c>
      <c r="K140" s="79"/>
      <c r="L140" s="51" t="s">
        <v>3015</v>
      </c>
      <c r="M140" s="145" t="s">
        <v>480</v>
      </c>
      <c r="N140" s="20"/>
      <c r="O140" s="36" t="s">
        <v>33</v>
      </c>
      <c r="P140" s="44" t="s">
        <v>1181</v>
      </c>
      <c r="Q140" s="3" t="s">
        <v>288</v>
      </c>
      <c r="R140" s="3">
        <v>130</v>
      </c>
      <c r="S140" s="3" t="s">
        <v>5</v>
      </c>
      <c r="T140" s="3" t="s">
        <v>16</v>
      </c>
      <c r="U140" s="3"/>
      <c r="V140" s="3"/>
      <c r="W140"/>
      <c r="X140" s="3"/>
      <c r="AE140" s="3" t="s">
        <v>1115</v>
      </c>
      <c r="AF140" s="48" t="s">
        <v>1408</v>
      </c>
      <c r="AG140" s="48" t="s">
        <v>1264</v>
      </c>
      <c r="AH140" s="48" t="s">
        <v>1489</v>
      </c>
      <c r="AI140" s="48"/>
      <c r="AJ140" s="48"/>
      <c r="AR140" s="48" t="s">
        <v>1193</v>
      </c>
      <c r="AS140" s="6" t="s">
        <v>348</v>
      </c>
      <c r="AT140" s="70" t="str" cm="1">
        <f t="array" ref="AT140">_xlfn.IFS(N140&lt;=2.5,"Assente o entro 2.5 cm",AND(L140="Con gradino/i",N140&gt;2.5,N140&lt;=5),"fra 2.5 e 5 cm",AND(L140="Con gradino/i",N140&gt;5,N140&lt;=10),"fra 5 e 10 cm",AND(L140="Con gradino/i",N140&gt;10,N140&lt;=15),"tra 10 e 15 cm",AND(L140="Con gradino/i",N140&gt;15),"oltre 15 cm",TRUE,"")</f>
        <v>Assente o entro 2.5 cm</v>
      </c>
      <c r="AU140" s="2" t="s">
        <v>2959</v>
      </c>
      <c r="AV140" s="2">
        <f t="shared" si="5"/>
        <v>0</v>
      </c>
      <c r="AW140" s="6" t="s">
        <v>3411</v>
      </c>
      <c r="AX140" s="2" t="s">
        <v>3424</v>
      </c>
      <c r="AY140" s="2" t="s">
        <v>3426</v>
      </c>
    </row>
    <row r="141" spans="1:51" ht="12.6" x14ac:dyDescent="0.25">
      <c r="A141" s="144" t="s">
        <v>413</v>
      </c>
      <c r="B141" s="3" t="s">
        <v>295</v>
      </c>
      <c r="C141" s="3" t="s">
        <v>490</v>
      </c>
      <c r="D141" s="3" t="s">
        <v>341</v>
      </c>
      <c r="E141" s="3" t="str">
        <f t="shared" ref="E141:E199" si="6">CONCATENATE(C141," ",D141)</f>
        <v>Via Zamboni 7d Bologna</v>
      </c>
      <c r="F141" s="40" t="s">
        <v>938</v>
      </c>
      <c r="G141" s="38"/>
      <c r="H141" s="38"/>
      <c r="I141" s="79" t="s">
        <v>750</v>
      </c>
      <c r="J141" s="79" t="s">
        <v>751</v>
      </c>
      <c r="K141" s="79"/>
      <c r="L141" s="51" t="s">
        <v>3015</v>
      </c>
      <c r="M141" s="145" t="s">
        <v>480</v>
      </c>
      <c r="N141" s="20"/>
      <c r="O141" s="36" t="s">
        <v>33</v>
      </c>
      <c r="P141" s="44" t="s">
        <v>1182</v>
      </c>
      <c r="Q141" s="3" t="s">
        <v>3</v>
      </c>
      <c r="R141" s="3">
        <v>80</v>
      </c>
      <c r="S141" s="3" t="s">
        <v>5</v>
      </c>
      <c r="T141" s="3" t="s">
        <v>16</v>
      </c>
      <c r="U141" s="3"/>
      <c r="V141" s="3"/>
      <c r="W141"/>
      <c r="X141" s="3"/>
      <c r="AE141" s="3" t="s">
        <v>1116</v>
      </c>
      <c r="AF141" s="48" t="s">
        <v>1409</v>
      </c>
      <c r="AG141" s="48" t="s">
        <v>1265</v>
      </c>
      <c r="AH141" s="48"/>
      <c r="AI141" s="48"/>
      <c r="AJ141" s="48"/>
      <c r="AR141" s="48" t="s">
        <v>1193</v>
      </c>
      <c r="AS141" s="6" t="s">
        <v>348</v>
      </c>
      <c r="AT141" s="70" t="str" cm="1">
        <f t="array" ref="AT141">_xlfn.IFS(N141&lt;=2.5,"Assente o entro 2.5 cm",AND(L141="Con gradino/i",N141&gt;2.5,N141&lt;=5),"fra 2.5 e 5 cm",AND(L141="Con gradino/i",N141&gt;5,N141&lt;=10),"fra 5 e 10 cm",AND(L141="Con gradino/i",N141&gt;10,N141&lt;=15),"tra 10 e 15 cm",AND(L141="Con gradino/i",N141&gt;15),"oltre 15 cm",TRUE,"")</f>
        <v>Assente o entro 2.5 cm</v>
      </c>
      <c r="AU141" s="2" t="s">
        <v>2959</v>
      </c>
      <c r="AV141" s="2">
        <f t="shared" si="5"/>
        <v>0</v>
      </c>
      <c r="AW141" s="6" t="s">
        <v>3411</v>
      </c>
      <c r="AX141" s="2" t="s">
        <v>3424</v>
      </c>
      <c r="AY141" s="2" t="s">
        <v>3426</v>
      </c>
    </row>
    <row r="142" spans="1:51" ht="12.6" x14ac:dyDescent="0.25">
      <c r="A142" s="144" t="s">
        <v>414</v>
      </c>
      <c r="B142" s="3" t="s">
        <v>52</v>
      </c>
      <c r="C142" s="3" t="s">
        <v>415</v>
      </c>
      <c r="D142" s="3" t="s">
        <v>341</v>
      </c>
      <c r="E142" s="3" t="str">
        <f t="shared" si="6"/>
        <v>Via Zamboni 11 Bologna</v>
      </c>
      <c r="F142" s="40" t="s">
        <v>939</v>
      </c>
      <c r="G142" s="38"/>
      <c r="H142" s="38"/>
      <c r="I142" s="79" t="s">
        <v>752</v>
      </c>
      <c r="J142" s="79" t="s">
        <v>753</v>
      </c>
      <c r="K142" s="79"/>
      <c r="L142" s="51" t="s">
        <v>1203</v>
      </c>
      <c r="M142" s="145" t="s">
        <v>973</v>
      </c>
      <c r="N142" s="20"/>
      <c r="O142" s="36" t="s">
        <v>5</v>
      </c>
      <c r="P142" s="44"/>
      <c r="Q142" s="3" t="s">
        <v>54</v>
      </c>
      <c r="R142" s="3">
        <v>100</v>
      </c>
      <c r="S142" s="3" t="s">
        <v>416</v>
      </c>
      <c r="T142" s="3" t="s">
        <v>16</v>
      </c>
      <c r="U142" s="3"/>
      <c r="V142" s="3"/>
      <c r="W142"/>
      <c r="X142" s="3"/>
      <c r="AE142" s="3" t="s">
        <v>1117</v>
      </c>
      <c r="AF142" s="48" t="s">
        <v>1410</v>
      </c>
      <c r="AG142" s="48" t="s">
        <v>1266</v>
      </c>
      <c r="AH142" s="48"/>
      <c r="AI142" s="48"/>
      <c r="AJ142" s="48"/>
      <c r="AR142" s="48" t="s">
        <v>1193</v>
      </c>
      <c r="AS142" s="6" t="s">
        <v>348</v>
      </c>
      <c r="AT142" s="70" t="str" cm="1">
        <f t="array" ref="AT142">_xlfn.IFS(N142&lt;=2.5,"Assente o entro 2.5 cm",AND(L142="Con gradino/i",N142&gt;2.5,N142&lt;=5),"fra 2.5 e 5 cm",AND(L142="Con gradino/i",N142&gt;5,N142&lt;=10),"fra 5 e 10 cm",AND(L142="Con gradino/i",N142&gt;10,N142&lt;=15),"tra 10 e 15 cm",AND(L142="Con gradino/i",N142&gt;15),"oltre 15 cm",TRUE,"")</f>
        <v>Assente o entro 2.5 cm</v>
      </c>
      <c r="AU142" s="2" t="s">
        <v>2959</v>
      </c>
      <c r="AV142" s="2">
        <f t="shared" si="5"/>
        <v>0</v>
      </c>
      <c r="AW142" s="6" t="s">
        <v>3411</v>
      </c>
      <c r="AX142" s="2" t="s">
        <v>3424</v>
      </c>
      <c r="AY142" s="2" t="s">
        <v>3426</v>
      </c>
    </row>
    <row r="143" spans="1:51" ht="12.6" x14ac:dyDescent="0.25">
      <c r="A143" s="144" t="s">
        <v>417</v>
      </c>
      <c r="B143" s="3" t="s">
        <v>1</v>
      </c>
      <c r="C143" s="3" t="s">
        <v>418</v>
      </c>
      <c r="D143" s="3" t="s">
        <v>341</v>
      </c>
      <c r="E143" s="3" t="str">
        <f t="shared" si="6"/>
        <v>Piazza verdi 4b Bologna</v>
      </c>
      <c r="F143" s="40" t="s">
        <v>940</v>
      </c>
      <c r="G143" s="38"/>
      <c r="H143" s="38"/>
      <c r="I143" s="79" t="s">
        <v>754</v>
      </c>
      <c r="J143" s="79" t="s">
        <v>755</v>
      </c>
      <c r="K143" s="79"/>
      <c r="L143" s="51" t="s">
        <v>1203</v>
      </c>
      <c r="M143" s="145" t="s">
        <v>973</v>
      </c>
      <c r="N143" s="20">
        <v>2.5</v>
      </c>
      <c r="O143" s="36" t="s">
        <v>175</v>
      </c>
      <c r="P143" s="44"/>
      <c r="Q143" s="3" t="s">
        <v>288</v>
      </c>
      <c r="R143" s="3">
        <v>80</v>
      </c>
      <c r="S143" s="3" t="s">
        <v>5</v>
      </c>
      <c r="T143" s="3" t="s">
        <v>6</v>
      </c>
      <c r="U143" s="3" t="s">
        <v>1203</v>
      </c>
      <c r="V143" s="3"/>
      <c r="W143"/>
      <c r="X143" s="3" t="s">
        <v>2930</v>
      </c>
      <c r="Y143" s="3" t="s">
        <v>2570</v>
      </c>
      <c r="Z143" s="3" t="s">
        <v>6</v>
      </c>
      <c r="AA143" s="3" t="s">
        <v>6</v>
      </c>
      <c r="AB143" s="3" t="s">
        <v>6</v>
      </c>
      <c r="AC143" s="3" t="s">
        <v>6</v>
      </c>
      <c r="AD143" s="3" t="s">
        <v>7</v>
      </c>
      <c r="AE143" s="3" t="s">
        <v>1118</v>
      </c>
      <c r="AF143" s="48" t="s">
        <v>1411</v>
      </c>
      <c r="AG143" s="48" t="s">
        <v>1267</v>
      </c>
      <c r="AH143" s="48"/>
      <c r="AI143" s="48"/>
      <c r="AJ143" s="48"/>
      <c r="AK143" s="62" t="s">
        <v>1412</v>
      </c>
      <c r="AL143" s="62"/>
      <c r="AM143" s="56" t="s">
        <v>1413</v>
      </c>
      <c r="AN143" s="56"/>
      <c r="AO143" s="56"/>
      <c r="AP143" s="56"/>
      <c r="AQ143" s="56"/>
      <c r="AR143" s="48" t="s">
        <v>1193</v>
      </c>
      <c r="AS143" s="6" t="s">
        <v>348</v>
      </c>
      <c r="AT143" s="70" t="str" cm="1">
        <f t="array" ref="AT143">_xlfn.IFS(N143&lt;=2.5,"Assente o entro 2.5 cm",AND(L143="Con gradino/i",N143&gt;2.5,N143&lt;=5),"fra 2.5 e 5 cm",AND(L143="Con gradino/i",N143&gt;5,N143&lt;=10),"fra 5 e 10 cm",AND(L143="Con gradino/i",N143&gt;10,N143&lt;=15),"tra 10 e 15 cm",AND(L143="Con gradino/i",N143&gt;15),"oltre 15 cm",TRUE,"")</f>
        <v>Assente o entro 2.5 cm</v>
      </c>
      <c r="AU143" s="2" t="s">
        <v>2959</v>
      </c>
      <c r="AV143" s="2">
        <f t="shared" si="5"/>
        <v>20.833333333333336</v>
      </c>
      <c r="AW143" s="6" t="s">
        <v>3411</v>
      </c>
      <c r="AX143" s="2" t="s">
        <v>3424</v>
      </c>
      <c r="AY143" s="2" t="s">
        <v>3426</v>
      </c>
    </row>
    <row r="144" spans="1:51" ht="12.6" x14ac:dyDescent="0.25">
      <c r="A144" s="144" t="s">
        <v>419</v>
      </c>
      <c r="B144" s="3" t="s">
        <v>1159</v>
      </c>
      <c r="C144" s="3" t="s">
        <v>420</v>
      </c>
      <c r="D144" s="3" t="s">
        <v>341</v>
      </c>
      <c r="E144" s="3" t="str">
        <f t="shared" si="6"/>
        <v>Via Zamboni 49 Bologna</v>
      </c>
      <c r="F144" s="40" t="s">
        <v>941</v>
      </c>
      <c r="G144" s="38"/>
      <c r="H144" s="38"/>
      <c r="I144" s="79" t="s">
        <v>756</v>
      </c>
      <c r="J144" s="79" t="s">
        <v>757</v>
      </c>
      <c r="K144" s="79"/>
      <c r="L144" s="51" t="s">
        <v>1203</v>
      </c>
      <c r="M144" s="145" t="s">
        <v>973</v>
      </c>
      <c r="N144" s="20"/>
      <c r="O144" s="36" t="s">
        <v>29</v>
      </c>
      <c r="P144" s="44"/>
      <c r="Q144" s="3" t="s">
        <v>3</v>
      </c>
      <c r="R144" s="3">
        <v>160</v>
      </c>
      <c r="S144" s="3" t="s">
        <v>5</v>
      </c>
      <c r="T144" s="3" t="s">
        <v>16</v>
      </c>
      <c r="U144" s="3"/>
      <c r="V144" s="3"/>
      <c r="W144"/>
      <c r="X144" s="3"/>
      <c r="AE144" s="3" t="s">
        <v>1119</v>
      </c>
      <c r="AF144" s="48" t="s">
        <v>1414</v>
      </c>
      <c r="AG144" s="48" t="s">
        <v>1268</v>
      </c>
      <c r="AH144" s="48"/>
      <c r="AI144" s="48"/>
      <c r="AJ144" s="48"/>
      <c r="AR144" s="48" t="s">
        <v>1193</v>
      </c>
      <c r="AS144" s="6" t="s">
        <v>348</v>
      </c>
      <c r="AT144" s="70" t="str" cm="1">
        <f t="array" ref="AT144">_xlfn.IFS(N144&lt;=2.5,"Assente o entro 2.5 cm",AND(L144="Con gradino/i",N144&gt;2.5,N144&lt;=5),"fra 2.5 e 5 cm",AND(L144="Con gradino/i",N144&gt;5,N144&lt;=10),"fra 5 e 10 cm",AND(L144="Con gradino/i",N144&gt;10,N144&lt;=15),"tra 10 e 15 cm",AND(L144="Con gradino/i",N144&gt;15),"oltre 15 cm",TRUE,"")</f>
        <v>Assente o entro 2.5 cm</v>
      </c>
      <c r="AU144" s="2" t="s">
        <v>2959</v>
      </c>
      <c r="AV144" s="2">
        <f t="shared" si="5"/>
        <v>0</v>
      </c>
      <c r="AW144" s="6" t="s">
        <v>3411</v>
      </c>
      <c r="AX144" s="2" t="s">
        <v>3424</v>
      </c>
      <c r="AY144" s="2" t="s">
        <v>3426</v>
      </c>
    </row>
    <row r="145" spans="1:51" ht="12.6" x14ac:dyDescent="0.25">
      <c r="A145" s="144" t="s">
        <v>421</v>
      </c>
      <c r="B145" s="3" t="s">
        <v>3045</v>
      </c>
      <c r="C145" s="3" t="s">
        <v>422</v>
      </c>
      <c r="D145" s="3" t="s">
        <v>341</v>
      </c>
      <c r="E145" s="3" t="str">
        <f t="shared" si="6"/>
        <v>Via Zamboni 53b Bologna</v>
      </c>
      <c r="F145" s="40" t="s">
        <v>942</v>
      </c>
      <c r="G145" s="38"/>
      <c r="H145" s="38"/>
      <c r="I145" s="79" t="s">
        <v>758</v>
      </c>
      <c r="J145" s="79" t="s">
        <v>759</v>
      </c>
      <c r="K145" s="79"/>
      <c r="L145" s="51" t="s">
        <v>1205</v>
      </c>
      <c r="M145" s="144" t="s">
        <v>1491</v>
      </c>
      <c r="N145" s="35">
        <v>3</v>
      </c>
      <c r="O145" s="36" t="s">
        <v>5</v>
      </c>
      <c r="P145" s="44"/>
      <c r="Q145" s="3" t="s">
        <v>423</v>
      </c>
      <c r="R145" s="3">
        <v>90</v>
      </c>
      <c r="S145" s="3" t="s">
        <v>424</v>
      </c>
      <c r="T145" s="3" t="s">
        <v>16</v>
      </c>
      <c r="U145" s="3"/>
      <c r="V145" s="3"/>
      <c r="W145"/>
      <c r="X145" s="3"/>
      <c r="AE145" s="3" t="s">
        <v>1120</v>
      </c>
      <c r="AF145" s="48" t="s">
        <v>1415</v>
      </c>
      <c r="AG145" s="48" t="s">
        <v>1269</v>
      </c>
      <c r="AH145" s="48"/>
      <c r="AI145" s="48"/>
      <c r="AJ145" s="48"/>
      <c r="AR145" s="48" t="s">
        <v>1193</v>
      </c>
      <c r="AS145" s="6" t="s">
        <v>348</v>
      </c>
      <c r="AT145" s="70" t="str" cm="1">
        <f t="array" ref="AT145">_xlfn.IFS(N145&lt;=2.5,"Assente o entro 2.5 cm",AND(L145="Con gradino/i",N145&gt;2.5,N145&lt;=5),"fra 2.5 e 5 cm",AND(L145="Con gradino/i",N145&gt;5,N145&lt;=10),"fra 5 e 10 cm",AND(L145="Con gradino/i",N145&gt;10,N145&lt;=15),"tra 10 e 15 cm",AND(L145="Con gradino/i",N145&gt;15),"oltre 15 cm",TRUE,"")</f>
        <v>fra 2.5 e 5 cm</v>
      </c>
      <c r="AU145" s="2" t="s">
        <v>2957</v>
      </c>
      <c r="AV145" s="2">
        <f t="shared" si="5"/>
        <v>25</v>
      </c>
      <c r="AW145" s="6" t="s">
        <v>3411</v>
      </c>
      <c r="AX145" s="2" t="s">
        <v>3424</v>
      </c>
      <c r="AY145" s="2" t="s">
        <v>3426</v>
      </c>
    </row>
    <row r="146" spans="1:51" ht="12.6" x14ac:dyDescent="0.25">
      <c r="A146" s="144" t="s">
        <v>1164</v>
      </c>
      <c r="B146" s="3" t="s">
        <v>1</v>
      </c>
      <c r="C146" s="3" t="s">
        <v>425</v>
      </c>
      <c r="D146" s="3" t="s">
        <v>341</v>
      </c>
      <c r="E146" s="3" t="str">
        <f t="shared" si="6"/>
        <v>Via Zamboni 57b Bologna</v>
      </c>
      <c r="F146" s="40" t="s">
        <v>943</v>
      </c>
      <c r="G146" s="38"/>
      <c r="H146" s="38"/>
      <c r="I146" s="79" t="s">
        <v>760</v>
      </c>
      <c r="J146" s="79" t="s">
        <v>761</v>
      </c>
      <c r="K146" s="79"/>
      <c r="L146" s="3" t="s">
        <v>1205</v>
      </c>
      <c r="M146" s="144" t="s">
        <v>1491</v>
      </c>
      <c r="N146" s="35">
        <v>20</v>
      </c>
      <c r="O146" s="36" t="s">
        <v>5</v>
      </c>
      <c r="P146" s="61"/>
      <c r="Q146" s="3" t="s">
        <v>3</v>
      </c>
      <c r="R146" s="3">
        <v>120</v>
      </c>
      <c r="S146" s="3" t="s">
        <v>5</v>
      </c>
      <c r="T146" s="3" t="s">
        <v>6</v>
      </c>
      <c r="U146" s="3" t="s">
        <v>1203</v>
      </c>
      <c r="V146" s="3"/>
      <c r="W146"/>
      <c r="X146" s="3" t="s">
        <v>1200</v>
      </c>
      <c r="Y146" s="3" t="s">
        <v>1205</v>
      </c>
      <c r="Z146" s="3" t="s">
        <v>6</v>
      </c>
      <c r="AA146" s="3" t="s">
        <v>6</v>
      </c>
      <c r="AB146" s="3" t="s">
        <v>6</v>
      </c>
      <c r="AC146" s="3" t="s">
        <v>6</v>
      </c>
      <c r="AD146" s="3" t="s">
        <v>7</v>
      </c>
      <c r="AE146" s="69" t="s">
        <v>1121</v>
      </c>
      <c r="AF146" s="56" t="s">
        <v>1416</v>
      </c>
      <c r="AG146" s="56"/>
      <c r="AH146" s="56"/>
      <c r="AI146" s="56"/>
      <c r="AJ146" s="56"/>
      <c r="AK146" s="62" t="s">
        <v>1417</v>
      </c>
      <c r="AL146" s="62"/>
      <c r="AM146" s="62" t="s">
        <v>1418</v>
      </c>
      <c r="AN146" s="62" t="s">
        <v>1419</v>
      </c>
      <c r="AO146" s="62"/>
      <c r="AP146" s="62"/>
      <c r="AQ146" s="62"/>
      <c r="AR146" s="48" t="s">
        <v>1193</v>
      </c>
      <c r="AS146" s="6" t="s">
        <v>348</v>
      </c>
      <c r="AT146" s="70" t="str" cm="1">
        <f t="array" ref="AT146">_xlfn.IFS(N146&lt;=2.5,"Assente o entro 2.5 cm",AND(L146="Con gradino/i",N146&gt;2.5,N146&lt;=5),"fra 2.5 e 5 cm",AND(L146="Con gradino/i",N146&gt;5,N146&lt;=10),"fra 5 e 10 cm",AND(L146="Con gradino/i",N146&gt;10,N146&lt;=15),"tra 10 e 15 cm",AND(L146="Con gradino/i",N146&gt;15),"oltre 15 cm",TRUE,"")</f>
        <v>oltre 15 cm</v>
      </c>
      <c r="AU146" s="2" t="s">
        <v>2958</v>
      </c>
      <c r="AV146" s="2">
        <f t="shared" si="5"/>
        <v>166.66666666666669</v>
      </c>
      <c r="AW146" s="6" t="s">
        <v>3411</v>
      </c>
      <c r="AX146" s="2" t="s">
        <v>3424</v>
      </c>
      <c r="AY146" s="2" t="s">
        <v>3426</v>
      </c>
    </row>
    <row r="147" spans="1:51" ht="12.6" x14ac:dyDescent="0.25">
      <c r="A147" s="144" t="s">
        <v>426</v>
      </c>
      <c r="B147" s="3" t="s">
        <v>1</v>
      </c>
      <c r="C147" s="3" t="s">
        <v>427</v>
      </c>
      <c r="D147" s="3" t="s">
        <v>341</v>
      </c>
      <c r="E147" s="3" t="str">
        <f t="shared" si="6"/>
        <v>Via Zamboni 92b Bologna</v>
      </c>
      <c r="F147" s="40" t="s">
        <v>944</v>
      </c>
      <c r="G147" s="38"/>
      <c r="H147" s="38"/>
      <c r="I147" s="79" t="s">
        <v>762</v>
      </c>
      <c r="J147" s="79" t="s">
        <v>763</v>
      </c>
      <c r="K147" s="79"/>
      <c r="L147" s="51" t="s">
        <v>1205</v>
      </c>
      <c r="M147" s="145" t="s">
        <v>1491</v>
      </c>
      <c r="N147" s="4">
        <v>10</v>
      </c>
      <c r="O147" s="36" t="s">
        <v>5</v>
      </c>
      <c r="P147" s="44"/>
      <c r="Q147" s="3" t="s">
        <v>3</v>
      </c>
      <c r="R147" s="3">
        <v>80</v>
      </c>
      <c r="S147" s="3" t="s">
        <v>5</v>
      </c>
      <c r="T147" s="3" t="s">
        <v>6</v>
      </c>
      <c r="U147" s="3" t="s">
        <v>1203</v>
      </c>
      <c r="V147" s="3"/>
      <c r="W147"/>
      <c r="X147" s="3"/>
      <c r="Y147" s="3" t="s">
        <v>30</v>
      </c>
      <c r="Z147" s="3" t="s">
        <v>30</v>
      </c>
      <c r="AA147" s="3" t="s">
        <v>30</v>
      </c>
      <c r="AB147" s="3" t="s">
        <v>30</v>
      </c>
      <c r="AC147" s="3" t="s">
        <v>30</v>
      </c>
      <c r="AD147" s="3" t="s">
        <v>30</v>
      </c>
      <c r="AE147" s="3" t="s">
        <v>1122</v>
      </c>
      <c r="AF147" s="48" t="s">
        <v>1420</v>
      </c>
      <c r="AG147" s="48" t="s">
        <v>1270</v>
      </c>
      <c r="AH147" s="48"/>
      <c r="AI147" s="48"/>
      <c r="AJ147" s="48"/>
      <c r="AK147" s="57" t="s">
        <v>1421</v>
      </c>
      <c r="AL147" s="57"/>
      <c r="AR147" s="48" t="s">
        <v>1193</v>
      </c>
      <c r="AS147" s="6" t="s">
        <v>348</v>
      </c>
      <c r="AT147" s="70" t="str" cm="1">
        <f t="array" ref="AT147">_xlfn.IFS(N147&lt;=2.5,"Assente o entro 2.5 cm",AND(L147="Con gradino/i",N147&gt;2.5,N147&lt;=5),"fra 2.5 e 5 cm",AND(L147="Con gradino/i",N147&gt;5,N147&lt;=10),"fra 5 e 10 cm",AND(L147="Con gradino/i",N147&gt;10,N147&lt;=15),"tra 10 e 15 cm",AND(L147="Con gradino/i",N147&gt;15),"oltre 15 cm",TRUE,"")</f>
        <v>fra 5 e 10 cm</v>
      </c>
      <c r="AU147" s="2" t="s">
        <v>2960</v>
      </c>
      <c r="AV147" s="2">
        <f t="shared" si="5"/>
        <v>83.333333333333343</v>
      </c>
      <c r="AW147" s="6" t="s">
        <v>3411</v>
      </c>
      <c r="AX147" s="2" t="s">
        <v>3424</v>
      </c>
      <c r="AY147" s="2" t="s">
        <v>3426</v>
      </c>
    </row>
    <row r="148" spans="1:51" ht="12.6" x14ac:dyDescent="0.25">
      <c r="A148" s="144" t="s">
        <v>428</v>
      </c>
      <c r="B148" s="3" t="s">
        <v>239</v>
      </c>
      <c r="C148" s="3" t="s">
        <v>429</v>
      </c>
      <c r="D148" s="3" t="s">
        <v>341</v>
      </c>
      <c r="E148" s="3" t="str">
        <f t="shared" si="6"/>
        <v>Via Zamboni 88c Bologna</v>
      </c>
      <c r="F148" s="40" t="s">
        <v>945</v>
      </c>
      <c r="G148" s="38"/>
      <c r="H148" s="38"/>
      <c r="I148" s="79" t="s">
        <v>764</v>
      </c>
      <c r="J148" s="79" t="s">
        <v>765</v>
      </c>
      <c r="K148" s="79"/>
      <c r="L148" s="51" t="s">
        <v>1203</v>
      </c>
      <c r="M148" s="145" t="s">
        <v>973</v>
      </c>
      <c r="N148" s="20">
        <v>2</v>
      </c>
      <c r="O148" s="36" t="s">
        <v>5</v>
      </c>
      <c r="P148" s="44"/>
      <c r="Q148" s="3" t="s">
        <v>3</v>
      </c>
      <c r="R148" s="3">
        <v>90</v>
      </c>
      <c r="S148" s="3" t="s">
        <v>5</v>
      </c>
      <c r="T148" s="3" t="s">
        <v>16</v>
      </c>
      <c r="U148" s="3"/>
      <c r="V148" s="3"/>
      <c r="W148"/>
      <c r="X148" s="3"/>
      <c r="AE148" s="3" t="s">
        <v>1123</v>
      </c>
      <c r="AF148" s="48" t="s">
        <v>1422</v>
      </c>
      <c r="AG148" s="48" t="s">
        <v>1271</v>
      </c>
      <c r="AH148" s="48"/>
      <c r="AI148" s="48"/>
      <c r="AJ148" s="48"/>
      <c r="AR148" s="48" t="s">
        <v>1193</v>
      </c>
      <c r="AS148" s="6" t="s">
        <v>348</v>
      </c>
      <c r="AT148" s="70" t="str" cm="1">
        <f t="array" ref="AT148">_xlfn.IFS(N148&lt;=2.5,"Assente o entro 2.5 cm",AND(L148="Con gradino/i",N148&gt;2.5,N148&lt;=5),"fra 2.5 e 5 cm",AND(L148="Con gradino/i",N148&gt;5,N148&lt;=10),"fra 5 e 10 cm",AND(L148="Con gradino/i",N148&gt;10,N148&lt;=15),"tra 10 e 15 cm",AND(L148="Con gradino/i",N148&gt;15),"oltre 15 cm",TRUE,"")</f>
        <v>Assente o entro 2.5 cm</v>
      </c>
      <c r="AU148" s="2" t="s">
        <v>2959</v>
      </c>
      <c r="AV148" s="2">
        <f t="shared" si="5"/>
        <v>16.666666666666668</v>
      </c>
      <c r="AW148" s="6" t="s">
        <v>3411</v>
      </c>
      <c r="AX148" s="2" t="s">
        <v>3424</v>
      </c>
      <c r="AY148" s="2" t="s">
        <v>3426</v>
      </c>
    </row>
    <row r="149" spans="1:51" ht="13.1" thickBot="1" x14ac:dyDescent="0.3">
      <c r="A149" s="144" t="s">
        <v>430</v>
      </c>
      <c r="B149" s="3" t="s">
        <v>239</v>
      </c>
      <c r="C149" s="3" t="s">
        <v>431</v>
      </c>
      <c r="D149" s="3" t="s">
        <v>341</v>
      </c>
      <c r="E149" s="3" t="str">
        <f t="shared" si="6"/>
        <v>Via Zamboni 84c Bologna</v>
      </c>
      <c r="F149" s="40" t="s">
        <v>946</v>
      </c>
      <c r="G149" s="38"/>
      <c r="H149" s="38"/>
      <c r="I149" s="79" t="s">
        <v>766</v>
      </c>
      <c r="J149" s="79" t="s">
        <v>767</v>
      </c>
      <c r="K149" s="79"/>
      <c r="L149" s="51" t="s">
        <v>1205</v>
      </c>
      <c r="M149" s="145" t="s">
        <v>1491</v>
      </c>
      <c r="N149" s="4">
        <v>6</v>
      </c>
      <c r="O149" s="36" t="s">
        <v>175</v>
      </c>
      <c r="P149" s="44"/>
      <c r="Q149" s="3" t="s">
        <v>3</v>
      </c>
      <c r="R149" s="3">
        <v>80</v>
      </c>
      <c r="S149" s="3" t="s">
        <v>5</v>
      </c>
      <c r="T149" s="3" t="s">
        <v>16</v>
      </c>
      <c r="U149" s="3"/>
      <c r="V149" s="3"/>
      <c r="W149"/>
      <c r="X149" s="3"/>
      <c r="AE149" s="3" t="s">
        <v>1124</v>
      </c>
      <c r="AF149" s="48" t="s">
        <v>1423</v>
      </c>
      <c r="AG149" s="48" t="s">
        <v>1272</v>
      </c>
      <c r="AH149" s="48" t="s">
        <v>1490</v>
      </c>
      <c r="AI149" s="48"/>
      <c r="AJ149" s="48"/>
      <c r="AR149" s="48" t="s">
        <v>1193</v>
      </c>
      <c r="AS149" s="6" t="s">
        <v>348</v>
      </c>
      <c r="AT149" s="70" t="str" cm="1">
        <f t="array" ref="AT149">_xlfn.IFS(N149&lt;=2.5,"Assente o entro 2.5 cm",AND(L149="Con gradino/i",N149&gt;2.5,N149&lt;=5),"fra 2.5 e 5 cm",AND(L149="Con gradino/i",N149&gt;5,N149&lt;=10),"fra 5 e 10 cm",AND(L149="Con gradino/i",N149&gt;10,N149&lt;=15),"tra 10 e 15 cm",AND(L149="Con gradino/i",N149&gt;15),"oltre 15 cm",TRUE,"")</f>
        <v>fra 5 e 10 cm</v>
      </c>
      <c r="AU149" s="2" t="s">
        <v>2960</v>
      </c>
      <c r="AV149" s="2">
        <f t="shared" si="5"/>
        <v>50</v>
      </c>
      <c r="AW149" s="6" t="s">
        <v>3411</v>
      </c>
      <c r="AX149" s="2" t="s">
        <v>3424</v>
      </c>
      <c r="AY149" s="2" t="s">
        <v>3426</v>
      </c>
    </row>
    <row r="150" spans="1:51" s="15" customFormat="1" ht="15.75" customHeight="1" thickBot="1" x14ac:dyDescent="0.3">
      <c r="A150" s="21" t="s">
        <v>432</v>
      </c>
      <c r="B150" s="21" t="s">
        <v>1</v>
      </c>
      <c r="C150" s="21" t="s">
        <v>433</v>
      </c>
      <c r="D150" s="3" t="s">
        <v>341</v>
      </c>
      <c r="E150" s="3" t="str">
        <f t="shared" si="6"/>
        <v>Via Pratello 100F Bologna</v>
      </c>
      <c r="F150" s="40" t="s">
        <v>947</v>
      </c>
      <c r="G150" s="38"/>
      <c r="H150" s="38"/>
      <c r="I150" s="79" t="s">
        <v>768</v>
      </c>
      <c r="J150" s="79" t="s">
        <v>769</v>
      </c>
      <c r="K150" s="79"/>
      <c r="L150" s="51" t="s">
        <v>1203</v>
      </c>
      <c r="M150" s="145" t="s">
        <v>973</v>
      </c>
      <c r="N150" s="22">
        <v>2</v>
      </c>
      <c r="O150" s="37" t="s">
        <v>5</v>
      </c>
      <c r="P150" s="44"/>
      <c r="Q150" s="21" t="s">
        <v>3</v>
      </c>
      <c r="R150" s="21" t="s">
        <v>434</v>
      </c>
      <c r="S150" s="21" t="s">
        <v>5</v>
      </c>
      <c r="T150" s="21" t="s">
        <v>6</v>
      </c>
      <c r="U150" s="21" t="s">
        <v>1203</v>
      </c>
      <c r="V150" s="21"/>
      <c r="W150"/>
      <c r="X150" s="21" t="s">
        <v>30</v>
      </c>
      <c r="Y150" s="21" t="s">
        <v>1205</v>
      </c>
      <c r="Z150" s="21" t="s">
        <v>30</v>
      </c>
      <c r="AA150" s="21" t="s">
        <v>30</v>
      </c>
      <c r="AB150" s="21" t="s">
        <v>30</v>
      </c>
      <c r="AC150" s="21" t="s">
        <v>30</v>
      </c>
      <c r="AD150" s="21" t="s">
        <v>30</v>
      </c>
      <c r="AE150" s="23" t="s">
        <v>1125</v>
      </c>
      <c r="AF150" s="63" t="s">
        <v>1424</v>
      </c>
      <c r="AG150" s="63"/>
      <c r="AH150" s="63"/>
      <c r="AI150" s="63"/>
      <c r="AJ150" s="63"/>
      <c r="AK150" s="63"/>
      <c r="AL150" s="63"/>
      <c r="AM150" s="64"/>
      <c r="AN150" s="64"/>
      <c r="AO150" s="49"/>
      <c r="AP150" s="49"/>
      <c r="AQ150" s="49"/>
      <c r="AR150" s="49" t="s">
        <v>1194</v>
      </c>
      <c r="AS150" s="6" t="s">
        <v>348</v>
      </c>
      <c r="AT150" s="70" t="str" cm="1">
        <f t="array" ref="AT150">_xlfn.IFS(N150&lt;=2.5,"Assente o entro 2.5 cm",AND(L150="Con gradino/i",N150&gt;2.5,N150&lt;=5),"fra 2.5 e 5 cm",AND(L150="Con gradino/i",N150&gt;5,N150&lt;=10),"fra 5 e 10 cm",AND(L150="Con gradino/i",N150&gt;10,N150&lt;=15),"tra 10 e 15 cm",AND(L150="Con gradino/i",N150&gt;15),"oltre 15 cm",TRUE,"")</f>
        <v>Assente o entro 2.5 cm</v>
      </c>
      <c r="AU150" s="21" t="s">
        <v>2959</v>
      </c>
      <c r="AV150" s="2">
        <f t="shared" si="5"/>
        <v>16.666666666666668</v>
      </c>
      <c r="AW150" s="6" t="s">
        <v>3398</v>
      </c>
      <c r="AX150" s="2" t="s">
        <v>3424</v>
      </c>
      <c r="AY150" s="2" t="s">
        <v>3426</v>
      </c>
    </row>
    <row r="151" spans="1:51" s="15" customFormat="1" ht="15.75" customHeight="1" thickBot="1" x14ac:dyDescent="0.3">
      <c r="A151" s="21" t="s">
        <v>121</v>
      </c>
      <c r="B151" s="21" t="s">
        <v>435</v>
      </c>
      <c r="C151" s="21" t="s">
        <v>436</v>
      </c>
      <c r="D151" s="3" t="s">
        <v>341</v>
      </c>
      <c r="E151" s="3" t="str">
        <f t="shared" si="6"/>
        <v>Via Pratello 96 H Bologna</v>
      </c>
      <c r="F151" s="40" t="s">
        <v>948</v>
      </c>
      <c r="G151" s="38"/>
      <c r="H151" s="38"/>
      <c r="I151" s="79" t="s">
        <v>770</v>
      </c>
      <c r="J151" s="79" t="s">
        <v>771</v>
      </c>
      <c r="K151" s="79"/>
      <c r="L151" s="51" t="s">
        <v>1203</v>
      </c>
      <c r="M151" s="145" t="s">
        <v>973</v>
      </c>
      <c r="N151" s="22"/>
      <c r="O151" s="36" t="s">
        <v>175</v>
      </c>
      <c r="P151" s="44"/>
      <c r="Q151" s="21" t="s">
        <v>54</v>
      </c>
      <c r="R151" s="21" t="s">
        <v>368</v>
      </c>
      <c r="S151" s="21"/>
      <c r="T151" s="21" t="s">
        <v>16</v>
      </c>
      <c r="U151" s="21"/>
      <c r="V151" s="21"/>
      <c r="W151"/>
      <c r="X151" s="21"/>
      <c r="Y151" s="21"/>
      <c r="Z151" s="21"/>
      <c r="AA151" s="21"/>
      <c r="AB151" s="21"/>
      <c r="AC151" s="21"/>
      <c r="AD151" s="21"/>
      <c r="AE151" s="23" t="s">
        <v>1126</v>
      </c>
      <c r="AF151" s="63" t="s">
        <v>1425</v>
      </c>
      <c r="AG151" s="63"/>
      <c r="AH151" s="63"/>
      <c r="AI151" s="63"/>
      <c r="AJ151" s="63"/>
      <c r="AK151" s="64"/>
      <c r="AL151" s="64"/>
      <c r="AM151" s="64"/>
      <c r="AN151" s="64"/>
      <c r="AO151" s="49"/>
      <c r="AP151" s="49"/>
      <c r="AQ151" s="49"/>
      <c r="AR151" s="49" t="s">
        <v>1194</v>
      </c>
      <c r="AS151" s="6" t="s">
        <v>348</v>
      </c>
      <c r="AT151" s="70" t="str" cm="1">
        <f t="array" ref="AT151">_xlfn.IFS(N151&lt;=2.5,"Assente o entro 2.5 cm",AND(L151="Con gradino/i",N151&gt;2.5,N151&lt;=5),"fra 2.5 e 5 cm",AND(L151="Con gradino/i",N151&gt;5,N151&lt;=10),"fra 5 e 10 cm",AND(L151="Con gradino/i",N151&gt;10,N151&lt;=15),"tra 10 e 15 cm",AND(L151="Con gradino/i",N151&gt;15),"oltre 15 cm",TRUE,"")</f>
        <v>Assente o entro 2.5 cm</v>
      </c>
      <c r="AU151" s="21" t="s">
        <v>2959</v>
      </c>
      <c r="AV151" s="2">
        <f t="shared" si="5"/>
        <v>0</v>
      </c>
      <c r="AW151" s="6" t="s">
        <v>3398</v>
      </c>
      <c r="AX151" s="2" t="s">
        <v>3424</v>
      </c>
      <c r="AY151" s="2" t="s">
        <v>3426</v>
      </c>
    </row>
    <row r="152" spans="1:51" s="15" customFormat="1" ht="15.75" customHeight="1" thickBot="1" x14ac:dyDescent="0.3">
      <c r="A152" s="21" t="s">
        <v>437</v>
      </c>
      <c r="B152" s="21" t="s">
        <v>1160</v>
      </c>
      <c r="C152" s="21" t="s">
        <v>438</v>
      </c>
      <c r="D152" s="3" t="s">
        <v>341</v>
      </c>
      <c r="E152" s="3" t="str">
        <f t="shared" si="6"/>
        <v>Via Pratello 90 c Bologna</v>
      </c>
      <c r="F152" s="40" t="s">
        <v>949</v>
      </c>
      <c r="G152" s="38"/>
      <c r="H152" s="38"/>
      <c r="I152" s="79" t="s">
        <v>772</v>
      </c>
      <c r="J152" s="79" t="s">
        <v>773</v>
      </c>
      <c r="K152" s="79"/>
      <c r="L152" s="51" t="s">
        <v>1205</v>
      </c>
      <c r="M152" s="145" t="s">
        <v>1491</v>
      </c>
      <c r="N152" s="17">
        <v>4</v>
      </c>
      <c r="O152" s="37" t="s">
        <v>5</v>
      </c>
      <c r="P152" s="44"/>
      <c r="Q152" s="21" t="s">
        <v>3</v>
      </c>
      <c r="R152" s="21" t="s">
        <v>439</v>
      </c>
      <c r="S152" s="21" t="s">
        <v>5</v>
      </c>
      <c r="T152" s="21" t="s">
        <v>16</v>
      </c>
      <c r="U152" s="21"/>
      <c r="V152" s="21"/>
      <c r="W152"/>
      <c r="X152" s="21"/>
      <c r="Y152" s="21" t="s">
        <v>30</v>
      </c>
      <c r="Z152" s="21" t="s">
        <v>30</v>
      </c>
      <c r="AA152" s="21" t="s">
        <v>30</v>
      </c>
      <c r="AB152" s="21" t="s">
        <v>30</v>
      </c>
      <c r="AC152" s="21" t="s">
        <v>30</v>
      </c>
      <c r="AD152" s="21" t="s">
        <v>30</v>
      </c>
      <c r="AE152" s="23" t="s">
        <v>1127</v>
      </c>
      <c r="AF152" s="63" t="s">
        <v>1426</v>
      </c>
      <c r="AG152" s="63"/>
      <c r="AH152" s="63"/>
      <c r="AI152" s="63"/>
      <c r="AJ152" s="63"/>
      <c r="AK152" s="64"/>
      <c r="AL152" s="64"/>
      <c r="AM152" s="64"/>
      <c r="AN152" s="64"/>
      <c r="AO152" s="49"/>
      <c r="AP152" s="49"/>
      <c r="AQ152" s="49"/>
      <c r="AR152" s="49" t="s">
        <v>1194</v>
      </c>
      <c r="AS152" s="6" t="s">
        <v>348</v>
      </c>
      <c r="AT152" s="70" t="str" cm="1">
        <f t="array" ref="AT152">_xlfn.IFS(N152&lt;=2.5,"Assente o entro 2.5 cm",AND(L152="Con gradino/i",N152&gt;2.5,N152&lt;=5),"fra 2.5 e 5 cm",AND(L152="Con gradino/i",N152&gt;5,N152&lt;=10),"fra 5 e 10 cm",AND(L152="Con gradino/i",N152&gt;10,N152&lt;=15),"tra 10 e 15 cm",AND(L152="Con gradino/i",N152&gt;15),"oltre 15 cm",TRUE,"")</f>
        <v>fra 2.5 e 5 cm</v>
      </c>
      <c r="AU152" s="21" t="s">
        <v>2957</v>
      </c>
      <c r="AV152" s="2">
        <f t="shared" si="5"/>
        <v>33.333333333333336</v>
      </c>
      <c r="AW152" s="6" t="s">
        <v>3398</v>
      </c>
      <c r="AX152" s="2" t="s">
        <v>3424</v>
      </c>
      <c r="AY152" s="2" t="s">
        <v>3426</v>
      </c>
    </row>
    <row r="153" spans="1:51" s="15" customFormat="1" ht="15.75" customHeight="1" thickBot="1" x14ac:dyDescent="0.3">
      <c r="A153" s="21" t="s">
        <v>440</v>
      </c>
      <c r="B153" s="21" t="s">
        <v>1</v>
      </c>
      <c r="C153" s="21" t="s">
        <v>441</v>
      </c>
      <c r="D153" s="3" t="s">
        <v>341</v>
      </c>
      <c r="E153" s="3" t="str">
        <f t="shared" si="6"/>
        <v>Via Pratello 58A Bologna</v>
      </c>
      <c r="F153" s="40" t="s">
        <v>950</v>
      </c>
      <c r="G153" s="38"/>
      <c r="H153" s="38"/>
      <c r="I153" s="79" t="s">
        <v>774</v>
      </c>
      <c r="J153" s="79" t="s">
        <v>775</v>
      </c>
      <c r="K153" s="79"/>
      <c r="L153" s="51" t="s">
        <v>1205</v>
      </c>
      <c r="M153" s="145" t="s">
        <v>1491</v>
      </c>
      <c r="N153" s="17">
        <v>6</v>
      </c>
      <c r="O153" s="37" t="s">
        <v>5</v>
      </c>
      <c r="P153" s="44"/>
      <c r="Q153" s="21" t="s">
        <v>3</v>
      </c>
      <c r="R153" s="21">
        <v>89</v>
      </c>
      <c r="S153" s="21" t="s">
        <v>5</v>
      </c>
      <c r="T153" s="21" t="s">
        <v>6</v>
      </c>
      <c r="U153" s="21" t="s">
        <v>1203</v>
      </c>
      <c r="V153" s="21"/>
      <c r="W153" s="87"/>
      <c r="X153" s="3" t="s">
        <v>1200</v>
      </c>
      <c r="Y153" s="21" t="s">
        <v>1205</v>
      </c>
      <c r="Z153" s="21" t="s">
        <v>6</v>
      </c>
      <c r="AA153" s="21" t="s">
        <v>6</v>
      </c>
      <c r="AB153" s="21" t="s">
        <v>6</v>
      </c>
      <c r="AC153" s="21" t="s">
        <v>6</v>
      </c>
      <c r="AD153" s="21" t="s">
        <v>7</v>
      </c>
      <c r="AE153" s="21"/>
      <c r="AF153" s="64"/>
      <c r="AG153" s="64"/>
      <c r="AH153" s="64"/>
      <c r="AI153" s="64"/>
      <c r="AJ153" s="64"/>
      <c r="AK153" s="64"/>
      <c r="AL153" s="64"/>
      <c r="AM153" s="64"/>
      <c r="AN153" s="64"/>
      <c r="AO153" s="49"/>
      <c r="AP153" s="49"/>
      <c r="AQ153" s="49"/>
      <c r="AR153" s="49" t="s">
        <v>1194</v>
      </c>
      <c r="AS153" s="6" t="s">
        <v>348</v>
      </c>
      <c r="AT153" s="70" t="str" cm="1">
        <f t="array" ref="AT153">_xlfn.IFS(N153&lt;=2.5,"Assente o entro 2.5 cm",AND(L153="Con gradino/i",N153&gt;2.5,N153&lt;=5),"fra 2.5 e 5 cm",AND(L153="Con gradino/i",N153&gt;5,N153&lt;=10),"fra 5 e 10 cm",AND(L153="Con gradino/i",N153&gt;10,N153&lt;=15),"tra 10 e 15 cm",AND(L153="Con gradino/i",N153&gt;15),"oltre 15 cm",TRUE,"")</f>
        <v>fra 5 e 10 cm</v>
      </c>
      <c r="AU153" s="21" t="s">
        <v>2960</v>
      </c>
      <c r="AV153" s="2">
        <f t="shared" si="5"/>
        <v>50</v>
      </c>
      <c r="AW153" s="6" t="s">
        <v>3398</v>
      </c>
      <c r="AX153" s="2" t="s">
        <v>3424</v>
      </c>
      <c r="AY153" s="2" t="s">
        <v>3426</v>
      </c>
    </row>
    <row r="154" spans="1:51" s="15" customFormat="1" ht="15.75" customHeight="1" thickBot="1" x14ac:dyDescent="0.3">
      <c r="A154" s="21" t="s">
        <v>442</v>
      </c>
      <c r="B154" s="21" t="s">
        <v>1</v>
      </c>
      <c r="C154" s="21" t="s">
        <v>443</v>
      </c>
      <c r="D154" s="3" t="s">
        <v>341</v>
      </c>
      <c r="E154" s="3" t="str">
        <f t="shared" si="6"/>
        <v>Via Pratello 48 b Bologna</v>
      </c>
      <c r="F154" s="40" t="s">
        <v>951</v>
      </c>
      <c r="G154" s="38"/>
      <c r="H154" s="38"/>
      <c r="I154" s="79" t="s">
        <v>776</v>
      </c>
      <c r="J154" s="79" t="s">
        <v>777</v>
      </c>
      <c r="K154" s="79"/>
      <c r="L154" s="51" t="s">
        <v>1205</v>
      </c>
      <c r="M154" s="145" t="s">
        <v>1491</v>
      </c>
      <c r="N154" s="17">
        <v>5</v>
      </c>
      <c r="O154" s="37" t="s">
        <v>5</v>
      </c>
      <c r="P154" s="44"/>
      <c r="Q154" s="21" t="s">
        <v>3</v>
      </c>
      <c r="R154" s="21" t="s">
        <v>444</v>
      </c>
      <c r="S154" s="21" t="s">
        <v>5</v>
      </c>
      <c r="T154" s="21" t="s">
        <v>6</v>
      </c>
      <c r="U154" s="21" t="s">
        <v>1203</v>
      </c>
      <c r="V154" s="21"/>
      <c r="W154"/>
      <c r="X154" s="3" t="s">
        <v>1200</v>
      </c>
      <c r="Y154" s="21" t="s">
        <v>1205</v>
      </c>
      <c r="Z154" s="21" t="s">
        <v>6</v>
      </c>
      <c r="AA154" s="21" t="s">
        <v>6</v>
      </c>
      <c r="AB154" s="21" t="s">
        <v>6</v>
      </c>
      <c r="AC154" s="21" t="s">
        <v>6</v>
      </c>
      <c r="AD154" s="21" t="s">
        <v>7</v>
      </c>
      <c r="AE154" s="23" t="s">
        <v>1128</v>
      </c>
      <c r="AF154" s="63" t="s">
        <v>1427</v>
      </c>
      <c r="AG154" s="63"/>
      <c r="AH154" s="63"/>
      <c r="AI154" s="63"/>
      <c r="AJ154" s="63"/>
      <c r="AK154" s="64"/>
      <c r="AL154" s="64"/>
      <c r="AM154" s="64"/>
      <c r="AN154" s="64"/>
      <c r="AO154" s="49"/>
      <c r="AP154" s="49"/>
      <c r="AQ154" s="49"/>
      <c r="AR154" s="49" t="s">
        <v>1194</v>
      </c>
      <c r="AS154" s="6" t="s">
        <v>348</v>
      </c>
      <c r="AT154" s="70" t="str" cm="1">
        <f t="array" ref="AT154">_xlfn.IFS(N154&lt;=2.5,"Assente o entro 2.5 cm",AND(L154="Con gradino/i",N154&gt;2.5,N154&lt;=5),"fra 2.5 e 5 cm",AND(L154="Con gradino/i",N154&gt;5,N154&lt;=10),"fra 5 e 10 cm",AND(L154="Con gradino/i",N154&gt;10,N154&lt;=15),"tra 10 e 15 cm",AND(L154="Con gradino/i",N154&gt;15),"oltre 15 cm",TRUE,"")</f>
        <v>fra 2.5 e 5 cm</v>
      </c>
      <c r="AU154" s="21" t="s">
        <v>2957</v>
      </c>
      <c r="AV154" s="2">
        <f t="shared" si="5"/>
        <v>41.666666666666671</v>
      </c>
      <c r="AW154" s="6" t="s">
        <v>3398</v>
      </c>
      <c r="AX154" s="2" t="s">
        <v>3424</v>
      </c>
      <c r="AY154" s="2" t="s">
        <v>3426</v>
      </c>
    </row>
    <row r="155" spans="1:51" s="15" customFormat="1" ht="15.75" customHeight="1" thickBot="1" x14ac:dyDescent="0.3">
      <c r="A155" s="21" t="s">
        <v>445</v>
      </c>
      <c r="B155" s="21" t="s">
        <v>1</v>
      </c>
      <c r="C155" s="21" t="s">
        <v>446</v>
      </c>
      <c r="D155" s="3" t="s">
        <v>341</v>
      </c>
      <c r="E155" s="3" t="str">
        <f t="shared" si="6"/>
        <v>Via Pratello 40 d Bologna</v>
      </c>
      <c r="F155" s="40" t="s">
        <v>952</v>
      </c>
      <c r="G155" s="38"/>
      <c r="H155" s="38"/>
      <c r="I155" s="79" t="s">
        <v>778</v>
      </c>
      <c r="J155" s="79" t="s">
        <v>779</v>
      </c>
      <c r="K155" s="79"/>
      <c r="L155" s="51" t="s">
        <v>1205</v>
      </c>
      <c r="M155" s="145" t="s">
        <v>1491</v>
      </c>
      <c r="N155" s="34" t="s">
        <v>344</v>
      </c>
      <c r="O155" s="41" t="s">
        <v>1165</v>
      </c>
      <c r="P155" s="44"/>
      <c r="Q155" s="21" t="s">
        <v>3</v>
      </c>
      <c r="R155" s="21" t="s">
        <v>447</v>
      </c>
      <c r="S155" s="21"/>
      <c r="T155" s="21" t="s">
        <v>6</v>
      </c>
      <c r="U155" s="21" t="s">
        <v>1203</v>
      </c>
      <c r="V155" s="21"/>
      <c r="W155"/>
      <c r="X155" s="21"/>
      <c r="Y155" s="21" t="s">
        <v>30</v>
      </c>
      <c r="Z155" s="21" t="s">
        <v>30</v>
      </c>
      <c r="AA155" s="21" t="s">
        <v>30</v>
      </c>
      <c r="AB155" s="21" t="s">
        <v>30</v>
      </c>
      <c r="AC155" s="21" t="s">
        <v>30</v>
      </c>
      <c r="AD155" s="21" t="s">
        <v>30</v>
      </c>
      <c r="AE155" s="21"/>
      <c r="AF155" s="64"/>
      <c r="AG155" s="64"/>
      <c r="AH155" s="64"/>
      <c r="AI155" s="64"/>
      <c r="AJ155" s="64"/>
      <c r="AK155" s="64"/>
      <c r="AL155" s="64"/>
      <c r="AM155" s="64"/>
      <c r="AN155" s="64"/>
      <c r="AO155" s="49"/>
      <c r="AP155" s="49"/>
      <c r="AQ155" s="49"/>
      <c r="AR155" s="49" t="s">
        <v>1194</v>
      </c>
      <c r="AS155" s="6" t="s">
        <v>348</v>
      </c>
      <c r="AT155" s="70" t="str" cm="1">
        <f t="array" ref="AT155">_xlfn.IFS(N155&lt;=2.5,"Assente o entro 2.5 cm",AND(L155="Con gradino/i",N155&gt;2.5,N155&lt;=5),"fra 2.5 e 5 cm",AND(L155="Con gradino/i",N155&gt;5,N155&lt;=10),"fra 5 e 10 cm",AND(L155="Con gradino/i",N155&gt;10,N155&lt;=15),"tra 10 e 15 cm",AND(L155="Con gradino/i",N155&gt;15),"oltre 15 cm",TRUE,"")</f>
        <v>oltre 15 cm</v>
      </c>
      <c r="AU155" s="21" t="s">
        <v>2958</v>
      </c>
      <c r="AV155" s="2" t="e">
        <f t="shared" si="5"/>
        <v>#VALUE!</v>
      </c>
      <c r="AW155" s="6" t="s">
        <v>3398</v>
      </c>
      <c r="AX155" s="2" t="s">
        <v>3424</v>
      </c>
      <c r="AY155" s="2" t="s">
        <v>3426</v>
      </c>
    </row>
    <row r="156" spans="1:51" s="15" customFormat="1" ht="15.75" customHeight="1" thickBot="1" x14ac:dyDescent="0.3">
      <c r="A156" s="21" t="s">
        <v>448</v>
      </c>
      <c r="B156" s="21" t="s">
        <v>1</v>
      </c>
      <c r="C156" s="21" t="s">
        <v>449</v>
      </c>
      <c r="D156" s="3" t="s">
        <v>341</v>
      </c>
      <c r="E156" s="3" t="str">
        <f t="shared" si="6"/>
        <v>Via Petroni 19B Bologna</v>
      </c>
      <c r="F156" s="40" t="s">
        <v>953</v>
      </c>
      <c r="G156" s="38"/>
      <c r="H156" s="38"/>
      <c r="I156" s="79" t="s">
        <v>780</v>
      </c>
      <c r="J156" s="79" t="s">
        <v>781</v>
      </c>
      <c r="K156" s="79"/>
      <c r="L156" s="51" t="s">
        <v>1205</v>
      </c>
      <c r="M156" s="145" t="s">
        <v>1491</v>
      </c>
      <c r="N156" s="17">
        <v>4</v>
      </c>
      <c r="O156" s="37" t="s">
        <v>5</v>
      </c>
      <c r="P156" s="44"/>
      <c r="Q156" s="21" t="s">
        <v>450</v>
      </c>
      <c r="R156" s="21" t="s">
        <v>451</v>
      </c>
      <c r="S156" s="21" t="s">
        <v>5</v>
      </c>
      <c r="T156" s="21" t="s">
        <v>16</v>
      </c>
      <c r="U156" s="21"/>
      <c r="V156" s="21"/>
      <c r="W156" s="36"/>
      <c r="X156" s="21"/>
      <c r="Y156" s="21"/>
      <c r="Z156" s="21"/>
      <c r="AA156" s="21"/>
      <c r="AB156" s="21"/>
      <c r="AC156" s="21"/>
      <c r="AD156" s="21"/>
      <c r="AE156" s="23" t="s">
        <v>1129</v>
      </c>
      <c r="AF156" s="63" t="s">
        <v>1428</v>
      </c>
      <c r="AG156" s="63"/>
      <c r="AH156" s="63"/>
      <c r="AI156" s="63"/>
      <c r="AJ156" s="63"/>
      <c r="AK156" s="64"/>
      <c r="AL156" s="64"/>
      <c r="AM156" s="64"/>
      <c r="AN156" s="64"/>
      <c r="AO156" s="49"/>
      <c r="AP156" s="49"/>
      <c r="AQ156" s="49"/>
      <c r="AR156" s="49" t="s">
        <v>1195</v>
      </c>
      <c r="AS156" s="6" t="s">
        <v>348</v>
      </c>
      <c r="AT156" s="70" t="str" cm="1">
        <f t="array" ref="AT156">_xlfn.IFS(N156&lt;=2.5,"Assente o entro 2.5 cm",AND(L156="Con gradino/i",N156&gt;2.5,N156&lt;=5),"fra 2.5 e 5 cm",AND(L156="Con gradino/i",N156&gt;5,N156&lt;=10),"fra 5 e 10 cm",AND(L156="Con gradino/i",N156&gt;10,N156&lt;=15),"tra 10 e 15 cm",AND(L156="Con gradino/i",N156&gt;15),"oltre 15 cm",TRUE,"")</f>
        <v>fra 2.5 e 5 cm</v>
      </c>
      <c r="AU156" s="21" t="s">
        <v>2957</v>
      </c>
      <c r="AV156" s="2">
        <f t="shared" si="5"/>
        <v>33.333333333333336</v>
      </c>
      <c r="AW156" s="6" t="s">
        <v>3411</v>
      </c>
      <c r="AX156" s="2" t="s">
        <v>3424</v>
      </c>
      <c r="AY156" s="2" t="s">
        <v>3426</v>
      </c>
    </row>
    <row r="157" spans="1:51" s="15" customFormat="1" ht="15.75" customHeight="1" thickBot="1" x14ac:dyDescent="0.3">
      <c r="A157" s="21" t="s">
        <v>452</v>
      </c>
      <c r="B157" s="21" t="s">
        <v>1</v>
      </c>
      <c r="C157" s="21" t="s">
        <v>489</v>
      </c>
      <c r="D157" s="3" t="s">
        <v>341</v>
      </c>
      <c r="E157" s="3" t="str">
        <f t="shared" si="6"/>
        <v>Via Petroni 15B Bologna</v>
      </c>
      <c r="F157" s="40" t="s">
        <v>954</v>
      </c>
      <c r="G157" s="38"/>
      <c r="H157" s="38"/>
      <c r="I157" s="79" t="s">
        <v>782</v>
      </c>
      <c r="J157" s="79" t="s">
        <v>783</v>
      </c>
      <c r="K157" s="79"/>
      <c r="L157" s="51" t="s">
        <v>1205</v>
      </c>
      <c r="M157" s="145" t="s">
        <v>1491</v>
      </c>
      <c r="N157" s="17">
        <v>19.5</v>
      </c>
      <c r="O157" s="37" t="s">
        <v>5</v>
      </c>
      <c r="P157" s="44"/>
      <c r="Q157" s="21" t="s">
        <v>3</v>
      </c>
      <c r="R157" s="21" t="s">
        <v>20</v>
      </c>
      <c r="S157" s="21" t="s">
        <v>5</v>
      </c>
      <c r="T157" s="21" t="s">
        <v>16</v>
      </c>
      <c r="U157" s="21"/>
      <c r="V157" s="21"/>
      <c r="W157"/>
      <c r="X157" s="21"/>
      <c r="Y157" s="21"/>
      <c r="Z157" s="21"/>
      <c r="AA157" s="21"/>
      <c r="AB157" s="21"/>
      <c r="AC157" s="21"/>
      <c r="AD157" s="21"/>
      <c r="AE157" s="23" t="s">
        <v>1130</v>
      </c>
      <c r="AF157" s="63" t="s">
        <v>1429</v>
      </c>
      <c r="AG157" s="63"/>
      <c r="AH157" s="63"/>
      <c r="AI157" s="63"/>
      <c r="AJ157" s="63"/>
      <c r="AK157" s="64"/>
      <c r="AL157" s="64"/>
      <c r="AM157" s="64"/>
      <c r="AN157" s="64"/>
      <c r="AO157" s="49"/>
      <c r="AP157" s="49"/>
      <c r="AQ157" s="49"/>
      <c r="AR157" s="49" t="s">
        <v>1195</v>
      </c>
      <c r="AS157" s="6" t="s">
        <v>348</v>
      </c>
      <c r="AT157" s="70" t="str" cm="1">
        <f t="array" ref="AT157">_xlfn.IFS(N157&lt;=2.5,"Assente o entro 2.5 cm",AND(L157="Con gradino/i",N157&gt;2.5,N157&lt;=5),"fra 2.5 e 5 cm",AND(L157="Con gradino/i",N157&gt;5,N157&lt;=10),"fra 5 e 10 cm",AND(L157="Con gradino/i",N157&gt;10,N157&lt;=15),"tra 10 e 15 cm",AND(L157="Con gradino/i",N157&gt;15),"oltre 15 cm",TRUE,"")</f>
        <v>oltre 15 cm</v>
      </c>
      <c r="AU157" s="21" t="s">
        <v>2958</v>
      </c>
      <c r="AV157" s="2">
        <f t="shared" si="5"/>
        <v>162.5</v>
      </c>
      <c r="AW157" s="6" t="s">
        <v>3411</v>
      </c>
      <c r="AX157" s="2" t="s">
        <v>3424</v>
      </c>
      <c r="AY157" s="2" t="s">
        <v>3426</v>
      </c>
    </row>
    <row r="158" spans="1:51" s="15" customFormat="1" ht="15.75" customHeight="1" thickBot="1" x14ac:dyDescent="0.3">
      <c r="A158" s="21" t="s">
        <v>453</v>
      </c>
      <c r="B158" s="21" t="s">
        <v>1</v>
      </c>
      <c r="C158" s="21" t="s">
        <v>454</v>
      </c>
      <c r="D158" s="3" t="s">
        <v>341</v>
      </c>
      <c r="E158" s="3" t="str">
        <f t="shared" si="6"/>
        <v>Via Petroni 9B Bologna</v>
      </c>
      <c r="F158" s="40" t="s">
        <v>955</v>
      </c>
      <c r="G158" s="38"/>
      <c r="H158" s="38"/>
      <c r="I158" s="79" t="s">
        <v>658</v>
      </c>
      <c r="J158" s="79" t="s">
        <v>659</v>
      </c>
      <c r="K158" s="79"/>
      <c r="L158" s="51" t="s">
        <v>1203</v>
      </c>
      <c r="M158" s="145" t="s">
        <v>973</v>
      </c>
      <c r="N158" s="22">
        <v>1.5</v>
      </c>
      <c r="O158" s="37" t="s">
        <v>175</v>
      </c>
      <c r="P158" s="44"/>
      <c r="Q158" s="21" t="s">
        <v>3</v>
      </c>
      <c r="R158" s="21" t="s">
        <v>455</v>
      </c>
      <c r="S158" s="21" t="s">
        <v>5</v>
      </c>
      <c r="T158" s="21" t="s">
        <v>16</v>
      </c>
      <c r="U158" s="21"/>
      <c r="V158" s="21"/>
      <c r="W158"/>
      <c r="X158" s="21"/>
      <c r="Y158" s="21" t="s">
        <v>30</v>
      </c>
      <c r="Z158" s="21" t="s">
        <v>30</v>
      </c>
      <c r="AA158" s="21" t="s">
        <v>30</v>
      </c>
      <c r="AB158" s="21" t="s">
        <v>30</v>
      </c>
      <c r="AC158" s="21" t="s">
        <v>30</v>
      </c>
      <c r="AD158" s="21" t="s">
        <v>30</v>
      </c>
      <c r="AE158" s="23" t="s">
        <v>1131</v>
      </c>
      <c r="AF158" s="63" t="s">
        <v>1430</v>
      </c>
      <c r="AG158" s="63"/>
      <c r="AH158" s="63"/>
      <c r="AI158" s="63"/>
      <c r="AJ158" s="63"/>
      <c r="AK158" s="64"/>
      <c r="AL158" s="64"/>
      <c r="AM158" s="64"/>
      <c r="AN158" s="64"/>
      <c r="AO158" s="49"/>
      <c r="AP158" s="49"/>
      <c r="AQ158" s="49"/>
      <c r="AR158" s="49" t="s">
        <v>1195</v>
      </c>
      <c r="AS158" s="6" t="s">
        <v>348</v>
      </c>
      <c r="AT158" s="70" t="str" cm="1">
        <f t="array" ref="AT158">_xlfn.IFS(N158&lt;=2.5,"Assente o entro 2.5 cm",AND(L158="Con gradino/i",N158&gt;2.5,N158&lt;=5),"fra 2.5 e 5 cm",AND(L158="Con gradino/i",N158&gt;5,N158&lt;=10),"fra 5 e 10 cm",AND(L158="Con gradino/i",N158&gt;10,N158&lt;=15),"tra 10 e 15 cm",AND(L158="Con gradino/i",N158&gt;15),"oltre 15 cm",TRUE,"")</f>
        <v>Assente o entro 2.5 cm</v>
      </c>
      <c r="AU158" s="21" t="s">
        <v>2959</v>
      </c>
      <c r="AV158" s="2">
        <f t="shared" si="5"/>
        <v>12.5</v>
      </c>
      <c r="AW158" s="6" t="s">
        <v>3411</v>
      </c>
      <c r="AX158" s="2" t="s">
        <v>3424</v>
      </c>
      <c r="AY158" s="2" t="s">
        <v>3426</v>
      </c>
    </row>
    <row r="159" spans="1:51" s="15" customFormat="1" ht="15.75" customHeight="1" thickBot="1" x14ac:dyDescent="0.3">
      <c r="A159" s="21" t="s">
        <v>456</v>
      </c>
      <c r="B159" s="21" t="s">
        <v>66</v>
      </c>
      <c r="C159" s="21" t="s">
        <v>457</v>
      </c>
      <c r="D159" s="3" t="s">
        <v>341</v>
      </c>
      <c r="E159" s="3" t="str">
        <f t="shared" si="6"/>
        <v>Via Petroni 1D Bologna</v>
      </c>
      <c r="F159" s="40" t="s">
        <v>956</v>
      </c>
      <c r="G159" s="38"/>
      <c r="H159" s="38"/>
      <c r="I159" s="79" t="s">
        <v>666</v>
      </c>
      <c r="J159" s="79" t="s">
        <v>667</v>
      </c>
      <c r="K159" s="79"/>
      <c r="L159" s="51" t="s">
        <v>1203</v>
      </c>
      <c r="M159" s="145" t="s">
        <v>973</v>
      </c>
      <c r="N159" s="24"/>
      <c r="O159" s="37" t="s">
        <v>29</v>
      </c>
      <c r="P159" s="44" t="s">
        <v>344</v>
      </c>
      <c r="Q159" s="21" t="s">
        <v>3</v>
      </c>
      <c r="R159" s="21" t="s">
        <v>285</v>
      </c>
      <c r="S159" s="21" t="s">
        <v>5</v>
      </c>
      <c r="T159" s="21" t="s">
        <v>16</v>
      </c>
      <c r="U159" s="21"/>
      <c r="V159" s="21"/>
      <c r="W159"/>
      <c r="X159" s="21"/>
      <c r="Y159" s="21"/>
      <c r="Z159" s="21"/>
      <c r="AA159" s="21"/>
      <c r="AB159" s="21"/>
      <c r="AC159" s="21"/>
      <c r="AD159" s="21"/>
      <c r="AE159" s="23" t="s">
        <v>1132</v>
      </c>
      <c r="AF159" s="63" t="s">
        <v>1431</v>
      </c>
      <c r="AG159" s="63"/>
      <c r="AH159" s="63"/>
      <c r="AI159" s="63"/>
      <c r="AJ159" s="63"/>
      <c r="AK159" s="64"/>
      <c r="AL159" s="64"/>
      <c r="AM159" s="64"/>
      <c r="AN159" s="64"/>
      <c r="AO159" s="49"/>
      <c r="AP159" s="49"/>
      <c r="AQ159" s="49"/>
      <c r="AR159" s="49" t="s">
        <v>1195</v>
      </c>
      <c r="AS159" s="6" t="s">
        <v>348</v>
      </c>
      <c r="AT159" s="70" t="str" cm="1">
        <f t="array" ref="AT159">_xlfn.IFS(N159&lt;=2.5,"Assente o entro 2.5 cm",AND(L159="Con gradino/i",N159&gt;2.5,N159&lt;=5),"fra 2.5 e 5 cm",AND(L159="Con gradino/i",N159&gt;5,N159&lt;=10),"fra 5 e 10 cm",AND(L159="Con gradino/i",N159&gt;10,N159&lt;=15),"tra 10 e 15 cm",AND(L159="Con gradino/i",N159&gt;15),"oltre 15 cm",TRUE,"")</f>
        <v>Assente o entro 2.5 cm</v>
      </c>
      <c r="AU159" s="21" t="s">
        <v>2959</v>
      </c>
      <c r="AV159" s="2">
        <f t="shared" si="5"/>
        <v>0</v>
      </c>
      <c r="AW159" s="6" t="s">
        <v>3411</v>
      </c>
      <c r="AX159" s="2" t="s">
        <v>3424</v>
      </c>
      <c r="AY159" s="2" t="s">
        <v>3426</v>
      </c>
    </row>
    <row r="160" spans="1:51" s="15" customFormat="1" ht="15.75" customHeight="1" thickBot="1" x14ac:dyDescent="0.3">
      <c r="A160" s="21" t="s">
        <v>458</v>
      </c>
      <c r="B160" s="21" t="s">
        <v>1</v>
      </c>
      <c r="C160" s="21" t="s">
        <v>459</v>
      </c>
      <c r="D160" s="3" t="s">
        <v>341</v>
      </c>
      <c r="E160" s="3" t="str">
        <f t="shared" si="6"/>
        <v>Via Petroni 6A Bologna</v>
      </c>
      <c r="F160" s="40" t="s">
        <v>957</v>
      </c>
      <c r="G160" s="38"/>
      <c r="H160" s="38"/>
      <c r="I160" s="79" t="s">
        <v>784</v>
      </c>
      <c r="J160" s="79" t="s">
        <v>785</v>
      </c>
      <c r="K160" s="79"/>
      <c r="L160" s="51" t="s">
        <v>3015</v>
      </c>
      <c r="M160" s="145" t="s">
        <v>480</v>
      </c>
      <c r="N160" s="22"/>
      <c r="O160" s="37" t="s">
        <v>175</v>
      </c>
      <c r="P160" s="44" t="s">
        <v>1183</v>
      </c>
      <c r="Q160" s="21" t="s">
        <v>3</v>
      </c>
      <c r="R160" s="21" t="s">
        <v>20</v>
      </c>
      <c r="S160" s="21" t="s">
        <v>5</v>
      </c>
      <c r="T160" s="21" t="s">
        <v>16</v>
      </c>
      <c r="U160" s="21"/>
      <c r="V160" s="21"/>
      <c r="W160" s="87"/>
      <c r="X160" s="3" t="s">
        <v>1199</v>
      </c>
      <c r="Y160" s="21" t="s">
        <v>2570</v>
      </c>
      <c r="Z160" s="21" t="s">
        <v>6</v>
      </c>
      <c r="AA160" s="21" t="s">
        <v>6</v>
      </c>
      <c r="AB160" s="21" t="s">
        <v>6</v>
      </c>
      <c r="AC160" s="21" t="s">
        <v>16</v>
      </c>
      <c r="AD160" s="21" t="s">
        <v>7</v>
      </c>
      <c r="AE160" s="23" t="s">
        <v>1133</v>
      </c>
      <c r="AF160" s="63" t="s">
        <v>1432</v>
      </c>
      <c r="AG160" s="63"/>
      <c r="AH160" s="63"/>
      <c r="AI160" s="63"/>
      <c r="AJ160" s="63"/>
      <c r="AK160" s="64"/>
      <c r="AL160" s="64"/>
      <c r="AM160" s="63" t="s">
        <v>1433</v>
      </c>
      <c r="AN160" s="63"/>
      <c r="AO160" s="96"/>
      <c r="AP160" s="96"/>
      <c r="AQ160" s="96"/>
      <c r="AR160" s="49" t="s">
        <v>1195</v>
      </c>
      <c r="AS160" s="6" t="s">
        <v>348</v>
      </c>
      <c r="AT160" s="70" t="str" cm="1">
        <f t="array" ref="AT160">_xlfn.IFS(N160&lt;=2.5,"Assente o entro 2.5 cm",AND(L160="Con gradino/i",N160&gt;2.5,N160&lt;=5),"fra 2.5 e 5 cm",AND(L160="Con gradino/i",N160&gt;5,N160&lt;=10),"fra 5 e 10 cm",AND(L160="Con gradino/i",N160&gt;10,N160&lt;=15),"tra 10 e 15 cm",AND(L160="Con gradino/i",N160&gt;15),"oltre 15 cm",TRUE,"")</f>
        <v>Assente o entro 2.5 cm</v>
      </c>
      <c r="AU160" s="21" t="s">
        <v>2959</v>
      </c>
      <c r="AV160" s="2">
        <f t="shared" si="5"/>
        <v>0</v>
      </c>
      <c r="AW160" s="6" t="s">
        <v>3411</v>
      </c>
      <c r="AX160" s="2" t="s">
        <v>3424</v>
      </c>
      <c r="AY160" s="2" t="s">
        <v>3426</v>
      </c>
    </row>
    <row r="161" spans="1:51" s="15" customFormat="1" ht="15.75" customHeight="1" thickBot="1" x14ac:dyDescent="0.3">
      <c r="A161" s="21" t="s">
        <v>266</v>
      </c>
      <c r="B161" s="21" t="s">
        <v>3043</v>
      </c>
      <c r="C161" s="21" t="s">
        <v>460</v>
      </c>
      <c r="D161" s="3" t="s">
        <v>341</v>
      </c>
      <c r="E161" s="3" t="str">
        <f t="shared" si="6"/>
        <v>Via Petroni 16C Bologna</v>
      </c>
      <c r="F161" s="40" t="s">
        <v>958</v>
      </c>
      <c r="G161" s="38"/>
      <c r="H161" s="38"/>
      <c r="I161" s="79" t="s">
        <v>786</v>
      </c>
      <c r="J161" s="79" t="s">
        <v>787</v>
      </c>
      <c r="K161" s="79"/>
      <c r="L161" s="51" t="s">
        <v>1205</v>
      </c>
      <c r="M161" s="145" t="s">
        <v>1491</v>
      </c>
      <c r="N161" s="17">
        <v>17</v>
      </c>
      <c r="O161" s="37" t="s">
        <v>5</v>
      </c>
      <c r="P161" s="44"/>
      <c r="Q161" s="21" t="s">
        <v>3</v>
      </c>
      <c r="R161" s="21" t="s">
        <v>461</v>
      </c>
      <c r="S161" s="21" t="s">
        <v>5</v>
      </c>
      <c r="T161" s="21" t="s">
        <v>16</v>
      </c>
      <c r="U161" s="21"/>
      <c r="V161" s="21"/>
      <c r="W161"/>
      <c r="X161" s="21"/>
      <c r="Y161" s="21"/>
      <c r="Z161" s="21"/>
      <c r="AA161" s="21"/>
      <c r="AB161" s="21"/>
      <c r="AC161" s="21"/>
      <c r="AD161" s="21"/>
      <c r="AE161" s="23" t="s">
        <v>1134</v>
      </c>
      <c r="AF161" s="63" t="s">
        <v>1434</v>
      </c>
      <c r="AG161" s="63"/>
      <c r="AH161" s="63"/>
      <c r="AI161" s="63"/>
      <c r="AJ161" s="63"/>
      <c r="AK161" s="64"/>
      <c r="AL161" s="64"/>
      <c r="AM161" s="64"/>
      <c r="AN161" s="64"/>
      <c r="AO161" s="49"/>
      <c r="AP161" s="49"/>
      <c r="AQ161" s="49"/>
      <c r="AR161" s="49" t="s">
        <v>1195</v>
      </c>
      <c r="AS161" s="6" t="s">
        <v>348</v>
      </c>
      <c r="AT161" s="70" t="str" cm="1">
        <f t="array" ref="AT161">_xlfn.IFS(N161&lt;=2.5,"Assente o entro 2.5 cm",AND(L161="Con gradino/i",N161&gt;2.5,N161&lt;=5),"fra 2.5 e 5 cm",AND(L161="Con gradino/i",N161&gt;5,N161&lt;=10),"fra 5 e 10 cm",AND(L161="Con gradino/i",N161&gt;10,N161&lt;=15),"tra 10 e 15 cm",AND(L161="Con gradino/i",N161&gt;15),"oltre 15 cm",TRUE,"")</f>
        <v>oltre 15 cm</v>
      </c>
      <c r="AU161" s="21" t="s">
        <v>2958</v>
      </c>
      <c r="AV161" s="2">
        <f t="shared" si="5"/>
        <v>141.66666666666669</v>
      </c>
      <c r="AW161" s="6" t="s">
        <v>3411</v>
      </c>
      <c r="AX161" s="2" t="s">
        <v>3424</v>
      </c>
      <c r="AY161" s="2" t="s">
        <v>3426</v>
      </c>
    </row>
    <row r="162" spans="1:51" s="15" customFormat="1" ht="15.75" customHeight="1" thickBot="1" x14ac:dyDescent="0.3">
      <c r="A162" s="21" t="s">
        <v>239</v>
      </c>
      <c r="B162" s="21" t="s">
        <v>239</v>
      </c>
      <c r="C162" s="21" t="s">
        <v>462</v>
      </c>
      <c r="D162" s="3" t="s">
        <v>341</v>
      </c>
      <c r="E162" s="3" t="str">
        <f t="shared" si="6"/>
        <v>Via Petroni 23A Bologna</v>
      </c>
      <c r="F162" s="40" t="s">
        <v>959</v>
      </c>
      <c r="G162" s="38"/>
      <c r="H162" s="38"/>
      <c r="I162" s="79" t="s">
        <v>788</v>
      </c>
      <c r="J162" s="79" t="s">
        <v>789</v>
      </c>
      <c r="K162" s="79"/>
      <c r="L162" s="51" t="s">
        <v>1205</v>
      </c>
      <c r="M162" s="145" t="s">
        <v>1491</v>
      </c>
      <c r="N162" s="17">
        <v>6</v>
      </c>
      <c r="O162" s="37" t="s">
        <v>5</v>
      </c>
      <c r="P162" s="44"/>
      <c r="Q162" s="21" t="s">
        <v>3</v>
      </c>
      <c r="R162" s="21" t="s">
        <v>34</v>
      </c>
      <c r="S162" s="21" t="s">
        <v>5</v>
      </c>
      <c r="T162" s="21" t="s">
        <v>16</v>
      </c>
      <c r="U162" s="21"/>
      <c r="V162" s="21"/>
      <c r="W162"/>
      <c r="X162" s="21"/>
      <c r="Y162" s="21"/>
      <c r="Z162" s="21"/>
      <c r="AA162" s="21"/>
      <c r="AB162" s="21"/>
      <c r="AC162" s="21"/>
      <c r="AD162" s="21"/>
      <c r="AE162" s="23" t="s">
        <v>1135</v>
      </c>
      <c r="AF162" s="63" t="s">
        <v>1435</v>
      </c>
      <c r="AG162" s="63"/>
      <c r="AH162" s="63"/>
      <c r="AI162" s="63"/>
      <c r="AJ162" s="63"/>
      <c r="AK162" s="64"/>
      <c r="AL162" s="64"/>
      <c r="AM162" s="64"/>
      <c r="AN162" s="64"/>
      <c r="AO162" s="49"/>
      <c r="AP162" s="49"/>
      <c r="AQ162" s="49"/>
      <c r="AR162" s="49" t="s">
        <v>1195</v>
      </c>
      <c r="AS162" s="6" t="s">
        <v>348</v>
      </c>
      <c r="AT162" s="70" t="str" cm="1">
        <f t="array" ref="AT162">_xlfn.IFS(N162&lt;=2.5,"Assente o entro 2.5 cm",AND(L162="Con gradino/i",N162&gt;2.5,N162&lt;=5),"fra 2.5 e 5 cm",AND(L162="Con gradino/i",N162&gt;5,N162&lt;=10),"fra 5 e 10 cm",AND(L162="Con gradino/i",N162&gt;10,N162&lt;=15),"tra 10 e 15 cm",AND(L162="Con gradino/i",N162&gt;15),"oltre 15 cm",TRUE,"")</f>
        <v>fra 5 e 10 cm</v>
      </c>
      <c r="AU162" s="21" t="s">
        <v>2960</v>
      </c>
      <c r="AV162" s="2">
        <f t="shared" si="5"/>
        <v>50</v>
      </c>
      <c r="AW162" s="6" t="s">
        <v>3411</v>
      </c>
      <c r="AX162" s="2" t="s">
        <v>3424</v>
      </c>
      <c r="AY162" s="2" t="s">
        <v>3426</v>
      </c>
    </row>
    <row r="163" spans="1:51" s="15" customFormat="1" ht="15.75" customHeight="1" thickBot="1" x14ac:dyDescent="0.3">
      <c r="A163" s="21" t="s">
        <v>463</v>
      </c>
      <c r="B163" s="21" t="s">
        <v>357</v>
      </c>
      <c r="C163" s="21" t="s">
        <v>464</v>
      </c>
      <c r="D163" s="3" t="s">
        <v>341</v>
      </c>
      <c r="E163" s="3" t="str">
        <f t="shared" si="6"/>
        <v>Via Petroni 38B Bologna</v>
      </c>
      <c r="F163" s="40" t="s">
        <v>960</v>
      </c>
      <c r="G163" s="38"/>
      <c r="H163" s="38"/>
      <c r="I163" s="79" t="s">
        <v>790</v>
      </c>
      <c r="J163" s="79" t="s">
        <v>791</v>
      </c>
      <c r="K163" s="79"/>
      <c r="L163" s="51" t="s">
        <v>1203</v>
      </c>
      <c r="M163" s="145" t="s">
        <v>973</v>
      </c>
      <c r="N163" s="22">
        <v>1.5</v>
      </c>
      <c r="O163" s="41" t="s">
        <v>175</v>
      </c>
      <c r="P163" s="44"/>
      <c r="Q163" s="21" t="s">
        <v>3</v>
      </c>
      <c r="R163" s="21" t="s">
        <v>465</v>
      </c>
      <c r="S163" s="21"/>
      <c r="T163" s="21" t="s">
        <v>16</v>
      </c>
      <c r="U163" s="21"/>
      <c r="V163" s="21"/>
      <c r="W163"/>
      <c r="X163" s="3" t="s">
        <v>1199</v>
      </c>
      <c r="Y163" s="21" t="s">
        <v>2570</v>
      </c>
      <c r="Z163" s="21" t="s">
        <v>6</v>
      </c>
      <c r="AA163" s="21" t="s">
        <v>6</v>
      </c>
      <c r="AB163" s="21" t="s">
        <v>16</v>
      </c>
      <c r="AC163" s="21" t="s">
        <v>6</v>
      </c>
      <c r="AD163" s="21" t="s">
        <v>26</v>
      </c>
      <c r="AE163" s="23" t="s">
        <v>1136</v>
      </c>
      <c r="AF163" s="63" t="s">
        <v>1436</v>
      </c>
      <c r="AG163" s="63"/>
      <c r="AH163" s="63"/>
      <c r="AI163" s="63"/>
      <c r="AJ163" s="63"/>
      <c r="AK163" s="64"/>
      <c r="AL163" s="64"/>
      <c r="AM163" s="63" t="s">
        <v>1437</v>
      </c>
      <c r="AN163" s="63"/>
      <c r="AO163" s="96"/>
      <c r="AP163" s="96"/>
      <c r="AQ163" s="96"/>
      <c r="AR163" s="49" t="s">
        <v>1195</v>
      </c>
      <c r="AS163" s="6" t="s">
        <v>348</v>
      </c>
      <c r="AT163" s="70" t="str" cm="1">
        <f t="array" ref="AT163">_xlfn.IFS(N163&lt;=2.5,"Assente o entro 2.5 cm",AND(L163="Con gradino/i",N163&gt;2.5,N163&lt;=5),"fra 2.5 e 5 cm",AND(L163="Con gradino/i",N163&gt;5,N163&lt;=10),"fra 5 e 10 cm",AND(L163="Con gradino/i",N163&gt;10,N163&lt;=15),"tra 10 e 15 cm",AND(L163="Con gradino/i",N163&gt;15),"oltre 15 cm",TRUE,"")</f>
        <v>Assente o entro 2.5 cm</v>
      </c>
      <c r="AU163" s="21" t="s">
        <v>2959</v>
      </c>
      <c r="AV163" s="2">
        <f t="shared" si="5"/>
        <v>12.5</v>
      </c>
      <c r="AW163" s="6" t="s">
        <v>3411</v>
      </c>
      <c r="AX163" s="2" t="s">
        <v>3424</v>
      </c>
      <c r="AY163" s="2" t="s">
        <v>3426</v>
      </c>
    </row>
    <row r="164" spans="1:51" s="15" customFormat="1" ht="15.75" customHeight="1" thickBot="1" x14ac:dyDescent="0.3">
      <c r="A164" s="21" t="s">
        <v>466</v>
      </c>
      <c r="B164" s="21" t="s">
        <v>1</v>
      </c>
      <c r="C164" s="21" t="s">
        <v>467</v>
      </c>
      <c r="D164" s="3" t="s">
        <v>341</v>
      </c>
      <c r="E164" s="3" t="str">
        <f t="shared" si="6"/>
        <v>Via Petroni 36A Bologna</v>
      </c>
      <c r="F164" s="40" t="s">
        <v>961</v>
      </c>
      <c r="G164" s="38"/>
      <c r="H164" s="38"/>
      <c r="I164" s="79" t="s">
        <v>792</v>
      </c>
      <c r="J164" s="79" t="s">
        <v>793</v>
      </c>
      <c r="K164" s="79"/>
      <c r="L164" s="51" t="s">
        <v>1203</v>
      </c>
      <c r="M164" s="145" t="s">
        <v>973</v>
      </c>
      <c r="N164" s="22">
        <v>1</v>
      </c>
      <c r="O164" s="41" t="s">
        <v>175</v>
      </c>
      <c r="P164" s="44"/>
      <c r="Q164" s="21" t="s">
        <v>3</v>
      </c>
      <c r="R164" s="21" t="s">
        <v>468</v>
      </c>
      <c r="S164" s="21" t="s">
        <v>5</v>
      </c>
      <c r="T164" s="21" t="s">
        <v>6</v>
      </c>
      <c r="U164" s="21" t="s">
        <v>1203</v>
      </c>
      <c r="V164" s="21"/>
      <c r="W164"/>
      <c r="X164" s="21"/>
      <c r="Y164" s="21"/>
      <c r="Z164" s="21"/>
      <c r="AA164" s="21"/>
      <c r="AB164" s="21"/>
      <c r="AC164" s="21"/>
      <c r="AD164" s="21"/>
      <c r="AE164" s="23" t="s">
        <v>1137</v>
      </c>
      <c r="AF164" s="63" t="s">
        <v>1438</v>
      </c>
      <c r="AG164" s="63"/>
      <c r="AH164" s="63"/>
      <c r="AI164" s="63"/>
      <c r="AJ164" s="63"/>
      <c r="AK164" s="58" t="s">
        <v>1439</v>
      </c>
      <c r="AL164" s="58"/>
      <c r="AM164" s="64"/>
      <c r="AN164" s="64"/>
      <c r="AO164" s="49"/>
      <c r="AP164" s="49"/>
      <c r="AQ164" s="49"/>
      <c r="AR164" s="49" t="s">
        <v>1195</v>
      </c>
      <c r="AS164" s="6" t="s">
        <v>348</v>
      </c>
      <c r="AT164" s="70" t="str" cm="1">
        <f t="array" ref="AT164">_xlfn.IFS(N164&lt;=2.5,"Assente o entro 2.5 cm",AND(L164="Con gradino/i",N164&gt;2.5,N164&lt;=5),"fra 2.5 e 5 cm",AND(L164="Con gradino/i",N164&gt;5,N164&lt;=10),"fra 5 e 10 cm",AND(L164="Con gradino/i",N164&gt;10,N164&lt;=15),"tra 10 e 15 cm",AND(L164="Con gradino/i",N164&gt;15),"oltre 15 cm",TRUE,"")</f>
        <v>Assente o entro 2.5 cm</v>
      </c>
      <c r="AU164" s="21" t="s">
        <v>2959</v>
      </c>
      <c r="AV164" s="2">
        <f t="shared" si="5"/>
        <v>8.3333333333333339</v>
      </c>
      <c r="AW164" s="6" t="s">
        <v>3411</v>
      </c>
      <c r="AX164" s="2" t="s">
        <v>3424</v>
      </c>
      <c r="AY164" s="2" t="s">
        <v>3426</v>
      </c>
    </row>
    <row r="165" spans="1:51" s="15" customFormat="1" ht="15.75" customHeight="1" thickBot="1" x14ac:dyDescent="0.3">
      <c r="A165" s="21" t="s">
        <v>469</v>
      </c>
      <c r="B165" s="21" t="s">
        <v>66</v>
      </c>
      <c r="C165" s="21" t="s">
        <v>493</v>
      </c>
      <c r="D165" s="3" t="s">
        <v>341</v>
      </c>
      <c r="E165" s="3" t="str">
        <f t="shared" si="6"/>
        <v>Via delle lame 44i Bologna</v>
      </c>
      <c r="F165" s="40" t="s">
        <v>962</v>
      </c>
      <c r="G165" s="38"/>
      <c r="H165" s="38"/>
      <c r="I165" s="79" t="s">
        <v>794</v>
      </c>
      <c r="J165" s="79" t="s">
        <v>795</v>
      </c>
      <c r="K165" s="79"/>
      <c r="L165" s="51" t="s">
        <v>1205</v>
      </c>
      <c r="M165" s="145" t="s">
        <v>1491</v>
      </c>
      <c r="N165" s="17">
        <v>6</v>
      </c>
      <c r="O165" s="37" t="s">
        <v>5</v>
      </c>
      <c r="P165" s="44"/>
      <c r="Q165" s="21" t="s">
        <v>3</v>
      </c>
      <c r="R165" s="21">
        <v>90</v>
      </c>
      <c r="S165" s="16" t="s">
        <v>470</v>
      </c>
      <c r="T165" s="21" t="s">
        <v>16</v>
      </c>
      <c r="U165" s="21"/>
      <c r="V165" s="21"/>
      <c r="W165"/>
      <c r="X165" s="21"/>
      <c r="Y165" s="21"/>
      <c r="Z165" s="21"/>
      <c r="AA165" s="21"/>
      <c r="AB165" s="21"/>
      <c r="AC165" s="21"/>
      <c r="AD165" s="21"/>
      <c r="AE165" s="21" t="s">
        <v>1138</v>
      </c>
      <c r="AF165" s="64" t="s">
        <v>1440</v>
      </c>
      <c r="AG165" s="64" t="s">
        <v>1273</v>
      </c>
      <c r="AH165" s="64"/>
      <c r="AI165" s="64"/>
      <c r="AJ165" s="64"/>
      <c r="AK165" s="64"/>
      <c r="AL165" s="64"/>
      <c r="AM165" s="64"/>
      <c r="AN165" s="64"/>
      <c r="AO165" s="49"/>
      <c r="AP165" s="49"/>
      <c r="AQ165" s="49"/>
      <c r="AR165" s="49" t="s">
        <v>1196</v>
      </c>
      <c r="AS165" s="6" t="s">
        <v>348</v>
      </c>
      <c r="AT165" s="70" t="str" cm="1">
        <f t="array" ref="AT165">_xlfn.IFS(N165&lt;=2.5,"Assente o entro 2.5 cm",AND(L165="Con gradino/i",N165&gt;2.5,N165&lt;=5),"fra 2.5 e 5 cm",AND(L165="Con gradino/i",N165&gt;5,N165&lt;=10),"fra 5 e 10 cm",AND(L165="Con gradino/i",N165&gt;10,N165&lt;=15),"tra 10 e 15 cm",AND(L165="Con gradino/i",N165&gt;15),"oltre 15 cm",TRUE,"")</f>
        <v>fra 5 e 10 cm</v>
      </c>
      <c r="AU165" s="21" t="s">
        <v>2960</v>
      </c>
      <c r="AV165" s="2">
        <f t="shared" si="5"/>
        <v>50</v>
      </c>
      <c r="AW165" s="21" t="s">
        <v>303</v>
      </c>
      <c r="AX165" s="2" t="s">
        <v>3424</v>
      </c>
      <c r="AY165" s="2" t="s">
        <v>3426</v>
      </c>
    </row>
    <row r="166" spans="1:51" s="15" customFormat="1" ht="15.75" customHeight="1" thickBot="1" x14ac:dyDescent="0.3">
      <c r="A166" s="21" t="s">
        <v>471</v>
      </c>
      <c r="B166" s="21" t="s">
        <v>66</v>
      </c>
      <c r="C166" s="21" t="s">
        <v>494</v>
      </c>
      <c r="D166" s="3" t="s">
        <v>341</v>
      </c>
      <c r="E166" s="3" t="str">
        <f t="shared" si="6"/>
        <v>Via delle lame 46a Bologna</v>
      </c>
      <c r="F166" s="40" t="s">
        <v>963</v>
      </c>
      <c r="G166" s="38"/>
      <c r="H166" s="38"/>
      <c r="I166" s="79" t="s">
        <v>796</v>
      </c>
      <c r="J166" s="79" t="s">
        <v>797</v>
      </c>
      <c r="K166" s="79"/>
      <c r="L166" s="51" t="s">
        <v>1205</v>
      </c>
      <c r="M166" s="145" t="s">
        <v>1491</v>
      </c>
      <c r="N166" s="17">
        <v>7</v>
      </c>
      <c r="O166" s="37" t="s">
        <v>5</v>
      </c>
      <c r="P166" s="44"/>
      <c r="Q166" s="21" t="s">
        <v>3</v>
      </c>
      <c r="R166" s="21">
        <v>90</v>
      </c>
      <c r="S166" s="21" t="s">
        <v>5</v>
      </c>
      <c r="T166" s="21" t="s">
        <v>16</v>
      </c>
      <c r="U166" s="21"/>
      <c r="V166" s="21"/>
      <c r="W166"/>
      <c r="X166" s="21"/>
      <c r="Y166" s="21"/>
      <c r="Z166" s="21"/>
      <c r="AA166" s="21"/>
      <c r="AB166" s="21"/>
      <c r="AC166" s="21"/>
      <c r="AD166" s="21"/>
      <c r="AE166" s="21" t="s">
        <v>1139</v>
      </c>
      <c r="AF166" s="64" t="s">
        <v>1441</v>
      </c>
      <c r="AG166" s="64" t="s">
        <v>1274</v>
      </c>
      <c r="AH166" s="64"/>
      <c r="AI166" s="64"/>
      <c r="AJ166" s="64"/>
      <c r="AK166" s="64"/>
      <c r="AL166" s="64"/>
      <c r="AM166" s="64"/>
      <c r="AN166" s="64"/>
      <c r="AO166" s="49"/>
      <c r="AP166" s="49"/>
      <c r="AQ166" s="49"/>
      <c r="AR166" s="49" t="s">
        <v>1196</v>
      </c>
      <c r="AS166" s="6" t="s">
        <v>348</v>
      </c>
      <c r="AT166" s="70" t="str" cm="1">
        <f t="array" ref="AT166">_xlfn.IFS(N166&lt;=2.5,"Assente o entro 2.5 cm",AND(L166="Con gradino/i",N166&gt;2.5,N166&lt;=5),"fra 2.5 e 5 cm",AND(L166="Con gradino/i",N166&gt;5,N166&lt;=10),"fra 5 e 10 cm",AND(L166="Con gradino/i",N166&gt;10,N166&lt;=15),"tra 10 e 15 cm",AND(L166="Con gradino/i",N166&gt;15),"oltre 15 cm",TRUE,"")</f>
        <v>fra 5 e 10 cm</v>
      </c>
      <c r="AU166" s="21" t="s">
        <v>2960</v>
      </c>
      <c r="AV166" s="2">
        <f t="shared" si="5"/>
        <v>58.333333333333336</v>
      </c>
      <c r="AW166" s="21" t="s">
        <v>303</v>
      </c>
      <c r="AX166" s="2" t="s">
        <v>3424</v>
      </c>
      <c r="AY166" s="2" t="s">
        <v>3426</v>
      </c>
    </row>
    <row r="167" spans="1:51" s="15" customFormat="1" ht="15.75" customHeight="1" thickBot="1" x14ac:dyDescent="0.3">
      <c r="A167" s="21" t="s">
        <v>472</v>
      </c>
      <c r="B167" s="21" t="s">
        <v>66</v>
      </c>
      <c r="C167" s="21" t="s">
        <v>495</v>
      </c>
      <c r="D167" s="3" t="s">
        <v>341</v>
      </c>
      <c r="E167" s="3" t="str">
        <f t="shared" si="6"/>
        <v>Via delle lame 46b Bologna</v>
      </c>
      <c r="F167" s="40" t="s">
        <v>964</v>
      </c>
      <c r="G167" s="38"/>
      <c r="H167" s="38"/>
      <c r="I167" s="79" t="s">
        <v>696</v>
      </c>
      <c r="J167" s="79" t="s">
        <v>697</v>
      </c>
      <c r="K167" s="79"/>
      <c r="L167" s="51" t="s">
        <v>1203</v>
      </c>
      <c r="M167" s="145" t="s">
        <v>973</v>
      </c>
      <c r="N167" s="17"/>
      <c r="O167" s="37" t="s">
        <v>175</v>
      </c>
      <c r="P167" s="44" t="s">
        <v>1180</v>
      </c>
      <c r="Q167" s="21" t="s">
        <v>3</v>
      </c>
      <c r="R167" s="21">
        <v>90</v>
      </c>
      <c r="S167" s="21" t="s">
        <v>5</v>
      </c>
      <c r="T167" s="21" t="s">
        <v>16</v>
      </c>
      <c r="U167" s="21"/>
      <c r="V167" s="21"/>
      <c r="W167"/>
      <c r="X167" s="21"/>
      <c r="Y167" s="21"/>
      <c r="Z167" s="21"/>
      <c r="AA167" s="21"/>
      <c r="AB167" s="21"/>
      <c r="AC167" s="21"/>
      <c r="AD167" s="21"/>
      <c r="AE167" s="21" t="s">
        <v>1140</v>
      </c>
      <c r="AF167" s="64" t="s">
        <v>1442</v>
      </c>
      <c r="AG167" s="64" t="s">
        <v>1275</v>
      </c>
      <c r="AH167" s="64"/>
      <c r="AI167" s="64"/>
      <c r="AJ167" s="64"/>
      <c r="AK167" s="64"/>
      <c r="AL167" s="64"/>
      <c r="AM167" s="64"/>
      <c r="AN167" s="64"/>
      <c r="AO167" s="49"/>
      <c r="AP167" s="49"/>
      <c r="AQ167" s="49"/>
      <c r="AR167" s="49" t="s">
        <v>1196</v>
      </c>
      <c r="AS167" s="6" t="s">
        <v>348</v>
      </c>
      <c r="AT167" s="70" t="str" cm="1">
        <f t="array" ref="AT167">_xlfn.IFS(N167&lt;=2.5,"Assente o entro 2.5 cm",AND(L167="Con gradino/i",N167&gt;2.5,N167&lt;=5),"fra 2.5 e 5 cm",AND(L167="Con gradino/i",N167&gt;5,N167&lt;=10),"fra 5 e 10 cm",AND(L167="Con gradino/i",N167&gt;10,N167&lt;=15),"tra 10 e 15 cm",AND(L167="Con gradino/i",N167&gt;15),"oltre 15 cm",TRUE,"")</f>
        <v>Assente o entro 2.5 cm</v>
      </c>
      <c r="AU167" s="21" t="s">
        <v>2959</v>
      </c>
      <c r="AV167" s="2">
        <f t="shared" si="5"/>
        <v>0</v>
      </c>
      <c r="AW167" s="21" t="s">
        <v>303</v>
      </c>
      <c r="AX167" s="2" t="s">
        <v>3424</v>
      </c>
      <c r="AY167" s="2" t="s">
        <v>3426</v>
      </c>
    </row>
    <row r="168" spans="1:51" s="15" customFormat="1" ht="15.75" customHeight="1" thickBot="1" x14ac:dyDescent="0.3">
      <c r="A168" s="21" t="s">
        <v>473</v>
      </c>
      <c r="B168" s="21" t="s">
        <v>357</v>
      </c>
      <c r="C168" s="21" t="s">
        <v>496</v>
      </c>
      <c r="D168" s="3" t="s">
        <v>341</v>
      </c>
      <c r="E168" s="3" t="str">
        <f t="shared" si="6"/>
        <v>Via delle lame 46d Bologna</v>
      </c>
      <c r="F168" s="40" t="s">
        <v>965</v>
      </c>
      <c r="G168" s="38"/>
      <c r="H168" s="38"/>
      <c r="I168" s="79" t="s">
        <v>696</v>
      </c>
      <c r="J168" s="79" t="s">
        <v>697</v>
      </c>
      <c r="K168" s="79"/>
      <c r="L168" s="51" t="s">
        <v>1205</v>
      </c>
      <c r="M168" s="145" t="s">
        <v>1491</v>
      </c>
      <c r="N168" s="17">
        <v>11</v>
      </c>
      <c r="O168" s="37" t="s">
        <v>5</v>
      </c>
      <c r="P168" s="44"/>
      <c r="Q168" s="21" t="s">
        <v>3</v>
      </c>
      <c r="R168" s="21">
        <v>90</v>
      </c>
      <c r="S168" s="21" t="s">
        <v>5</v>
      </c>
      <c r="T168" s="21" t="s">
        <v>16</v>
      </c>
      <c r="U168" s="21"/>
      <c r="V168" s="21"/>
      <c r="W168"/>
      <c r="X168" s="21"/>
      <c r="Y168" s="21"/>
      <c r="Z168" s="21"/>
      <c r="AA168" s="21"/>
      <c r="AB168" s="21"/>
      <c r="AC168" s="21"/>
      <c r="AD168" s="21"/>
      <c r="AE168" s="21" t="s">
        <v>1141</v>
      </c>
      <c r="AF168" s="64" t="s">
        <v>1443</v>
      </c>
      <c r="AG168" s="64" t="s">
        <v>1276</v>
      </c>
      <c r="AH168" s="64"/>
      <c r="AI168" s="64"/>
      <c r="AJ168" s="64"/>
      <c r="AK168" s="64"/>
      <c r="AL168" s="64"/>
      <c r="AM168" s="64"/>
      <c r="AN168" s="64"/>
      <c r="AO168" s="49"/>
      <c r="AP168" s="49"/>
      <c r="AQ168" s="49"/>
      <c r="AR168" s="49" t="s">
        <v>1196</v>
      </c>
      <c r="AS168" s="6" t="s">
        <v>348</v>
      </c>
      <c r="AT168" s="70" t="str" cm="1">
        <f t="array" ref="AT168">_xlfn.IFS(N168&lt;=2.5,"Assente o entro 2.5 cm",AND(L168="Con gradino/i",N168&gt;2.5,N168&lt;=5),"fra 2.5 e 5 cm",AND(L168="Con gradino/i",N168&gt;5,N168&lt;=10),"fra 5 e 10 cm",AND(L168="Con gradino/i",N168&gt;10,N168&lt;=15),"tra 10 e 15 cm",AND(L168="Con gradino/i",N168&gt;15),"oltre 15 cm",TRUE,"")</f>
        <v>tra 10 e 15 cm</v>
      </c>
      <c r="AU168" s="21" t="s">
        <v>2961</v>
      </c>
      <c r="AV168" s="2">
        <f t="shared" si="5"/>
        <v>91.666666666666671</v>
      </c>
      <c r="AW168" s="21" t="s">
        <v>303</v>
      </c>
      <c r="AX168" s="2" t="s">
        <v>3424</v>
      </c>
      <c r="AY168" s="2" t="s">
        <v>3426</v>
      </c>
    </row>
    <row r="169" spans="1:51" s="15" customFormat="1" ht="15.75" customHeight="1" thickBot="1" x14ac:dyDescent="0.3">
      <c r="A169" s="21" t="s">
        <v>474</v>
      </c>
      <c r="B169" s="21" t="s">
        <v>116</v>
      </c>
      <c r="C169" s="21" t="s">
        <v>497</v>
      </c>
      <c r="D169" s="3" t="s">
        <v>341</v>
      </c>
      <c r="E169" s="3" t="str">
        <f t="shared" si="6"/>
        <v>Via delle lame 52 Bologna</v>
      </c>
      <c r="F169" s="40" t="s">
        <v>966</v>
      </c>
      <c r="G169" s="38"/>
      <c r="H169" s="38"/>
      <c r="I169" s="79" t="s">
        <v>694</v>
      </c>
      <c r="J169" s="79" t="s">
        <v>695</v>
      </c>
      <c r="K169" s="79"/>
      <c r="L169" s="51" t="s">
        <v>1205</v>
      </c>
      <c r="M169" s="145" t="s">
        <v>1491</v>
      </c>
      <c r="N169" s="17">
        <v>5</v>
      </c>
      <c r="O169" s="37" t="s">
        <v>5</v>
      </c>
      <c r="P169" s="44"/>
      <c r="Q169" s="21" t="s">
        <v>3</v>
      </c>
      <c r="R169" s="21" t="s">
        <v>475</v>
      </c>
      <c r="S169" s="21" t="s">
        <v>5</v>
      </c>
      <c r="T169" s="21" t="s">
        <v>16</v>
      </c>
      <c r="U169" s="21"/>
      <c r="V169" s="21"/>
      <c r="W169"/>
      <c r="X169" s="21"/>
      <c r="Y169" s="21"/>
      <c r="Z169" s="21"/>
      <c r="AA169" s="21"/>
      <c r="AB169" s="21"/>
      <c r="AC169" s="21"/>
      <c r="AD169" s="21"/>
      <c r="AE169" s="21" t="s">
        <v>1142</v>
      </c>
      <c r="AF169" s="64" t="s">
        <v>1444</v>
      </c>
      <c r="AG169" s="64" t="s">
        <v>1277</v>
      </c>
      <c r="AH169" s="64"/>
      <c r="AI169" s="64"/>
      <c r="AJ169" s="64"/>
      <c r="AK169" s="64"/>
      <c r="AL169" s="64"/>
      <c r="AM169" s="64"/>
      <c r="AN169" s="64"/>
      <c r="AO169" s="49"/>
      <c r="AP169" s="49"/>
      <c r="AQ169" s="49"/>
      <c r="AR169" s="49" t="s">
        <v>1196</v>
      </c>
      <c r="AS169" s="6" t="s">
        <v>348</v>
      </c>
      <c r="AT169" s="70" t="str" cm="1">
        <f t="array" ref="AT169">_xlfn.IFS(N169&lt;=2.5,"Assente o entro 2.5 cm",AND(L169="Con gradino/i",N169&gt;2.5,N169&lt;=5),"fra 2.5 e 5 cm",AND(L169="Con gradino/i",N169&gt;5,N169&lt;=10),"fra 5 e 10 cm",AND(L169="Con gradino/i",N169&gt;10,N169&lt;=15),"tra 10 e 15 cm",AND(L169="Con gradino/i",N169&gt;15),"oltre 15 cm",TRUE,"")</f>
        <v>fra 2.5 e 5 cm</v>
      </c>
      <c r="AU169" s="21" t="s">
        <v>2957</v>
      </c>
      <c r="AV169" s="2">
        <f t="shared" si="5"/>
        <v>41.666666666666671</v>
      </c>
      <c r="AW169" s="21" t="s">
        <v>303</v>
      </c>
      <c r="AX169" s="2" t="s">
        <v>3424</v>
      </c>
      <c r="AY169" s="2" t="s">
        <v>3426</v>
      </c>
    </row>
    <row r="170" spans="1:51" s="15" customFormat="1" ht="15.75" customHeight="1" thickBot="1" x14ac:dyDescent="0.3">
      <c r="A170" s="21" t="s">
        <v>435</v>
      </c>
      <c r="B170" s="21" t="s">
        <v>435</v>
      </c>
      <c r="C170" s="21" t="s">
        <v>498</v>
      </c>
      <c r="D170" s="3" t="s">
        <v>341</v>
      </c>
      <c r="E170" s="3" t="str">
        <f t="shared" si="6"/>
        <v>Via delle lame 52b Bologna</v>
      </c>
      <c r="F170" s="40" t="s">
        <v>967</v>
      </c>
      <c r="G170" s="38"/>
      <c r="H170" s="38"/>
      <c r="I170" s="79" t="s">
        <v>694</v>
      </c>
      <c r="J170" s="79" t="s">
        <v>695</v>
      </c>
      <c r="K170" s="79"/>
      <c r="L170" s="51" t="s">
        <v>1205</v>
      </c>
      <c r="M170" s="145" t="s">
        <v>1491</v>
      </c>
      <c r="N170" s="17">
        <v>10</v>
      </c>
      <c r="O170" s="37" t="s">
        <v>5</v>
      </c>
      <c r="P170" s="44"/>
      <c r="Q170" s="21" t="s">
        <v>3</v>
      </c>
      <c r="R170" s="21">
        <v>80</v>
      </c>
      <c r="S170" s="21" t="s">
        <v>5</v>
      </c>
      <c r="T170" s="21" t="s">
        <v>16</v>
      </c>
      <c r="U170" s="21"/>
      <c r="V170" s="21"/>
      <c r="W170"/>
      <c r="X170" s="21"/>
      <c r="Y170" s="21"/>
      <c r="Z170" s="21"/>
      <c r="AA170" s="21"/>
      <c r="AB170" s="21"/>
      <c r="AC170" s="21"/>
      <c r="AD170" s="21"/>
      <c r="AE170" s="21" t="s">
        <v>1143</v>
      </c>
      <c r="AF170" s="64" t="s">
        <v>1445</v>
      </c>
      <c r="AG170" s="64" t="s">
        <v>1278</v>
      </c>
      <c r="AH170" s="64"/>
      <c r="AI170" s="64"/>
      <c r="AJ170" s="64"/>
      <c r="AK170" s="64"/>
      <c r="AL170" s="64"/>
      <c r="AM170" s="64"/>
      <c r="AN170" s="64"/>
      <c r="AO170" s="49"/>
      <c r="AP170" s="49"/>
      <c r="AQ170" s="49"/>
      <c r="AR170" s="49" t="s">
        <v>1196</v>
      </c>
      <c r="AS170" s="6" t="s">
        <v>348</v>
      </c>
      <c r="AT170" s="70" t="str" cm="1">
        <f t="array" ref="AT170">_xlfn.IFS(N170&lt;=2.5,"Assente o entro 2.5 cm",AND(L170="Con gradino/i",N170&gt;2.5,N170&lt;=5),"fra 2.5 e 5 cm",AND(L170="Con gradino/i",N170&gt;5,N170&lt;=10),"fra 5 e 10 cm",AND(L170="Con gradino/i",N170&gt;10,N170&lt;=15),"tra 10 e 15 cm",AND(L170="Con gradino/i",N170&gt;15),"oltre 15 cm",TRUE,"")</f>
        <v>fra 5 e 10 cm</v>
      </c>
      <c r="AU170" s="21" t="s">
        <v>2960</v>
      </c>
      <c r="AV170" s="2">
        <f t="shared" si="5"/>
        <v>83.333333333333343</v>
      </c>
      <c r="AW170" s="21" t="s">
        <v>303</v>
      </c>
      <c r="AX170" s="2" t="s">
        <v>3424</v>
      </c>
      <c r="AY170" s="2" t="s">
        <v>3426</v>
      </c>
    </row>
    <row r="171" spans="1:51" s="15" customFormat="1" ht="15.75" customHeight="1" thickBot="1" x14ac:dyDescent="0.3">
      <c r="A171" s="21" t="s">
        <v>476</v>
      </c>
      <c r="B171" s="21" t="s">
        <v>2565</v>
      </c>
      <c r="C171" s="21" t="s">
        <v>499</v>
      </c>
      <c r="D171" s="3" t="s">
        <v>341</v>
      </c>
      <c r="E171" s="3" t="str">
        <f t="shared" si="6"/>
        <v>Via delle lame 58b Bologna</v>
      </c>
      <c r="F171" s="40" t="s">
        <v>968</v>
      </c>
      <c r="G171" s="38"/>
      <c r="H171" s="38"/>
      <c r="I171" s="79" t="s">
        <v>798</v>
      </c>
      <c r="J171" s="79" t="s">
        <v>799</v>
      </c>
      <c r="K171" s="79"/>
      <c r="L171" s="51" t="s">
        <v>3015</v>
      </c>
      <c r="M171" s="145" t="s">
        <v>480</v>
      </c>
      <c r="N171" s="22"/>
      <c r="O171" s="37" t="s">
        <v>29</v>
      </c>
      <c r="P171" s="44" t="s">
        <v>1184</v>
      </c>
      <c r="Q171" s="21" t="s">
        <v>3</v>
      </c>
      <c r="R171" s="21">
        <v>90</v>
      </c>
      <c r="S171" s="21" t="s">
        <v>5</v>
      </c>
      <c r="T171" s="21" t="s">
        <v>16</v>
      </c>
      <c r="U171" s="21"/>
      <c r="V171" s="21"/>
      <c r="W171"/>
      <c r="X171" s="21"/>
      <c r="Y171" s="21"/>
      <c r="Z171" s="21"/>
      <c r="AA171" s="21"/>
      <c r="AB171" s="21"/>
      <c r="AC171" s="21"/>
      <c r="AD171" s="21"/>
      <c r="AE171" s="21" t="s">
        <v>1144</v>
      </c>
      <c r="AF171" s="64" t="s">
        <v>1446</v>
      </c>
      <c r="AG171" s="64" t="s">
        <v>1279</v>
      </c>
      <c r="AH171" s="64"/>
      <c r="AI171" s="64"/>
      <c r="AJ171" s="64"/>
      <c r="AK171" s="64"/>
      <c r="AL171" s="64"/>
      <c r="AM171" s="64"/>
      <c r="AN171" s="64"/>
      <c r="AO171" s="49"/>
      <c r="AP171" s="49"/>
      <c r="AQ171" s="49"/>
      <c r="AR171" s="49" t="s">
        <v>1196</v>
      </c>
      <c r="AS171" s="6" t="s">
        <v>348</v>
      </c>
      <c r="AT171" s="70" t="str" cm="1">
        <f t="array" ref="AT171">_xlfn.IFS(N171&lt;=2.5,"Assente o entro 2.5 cm",AND(L171="Con gradino/i",N171&gt;2.5,N171&lt;=5),"fra 2.5 e 5 cm",AND(L171="Con gradino/i",N171&gt;5,N171&lt;=10),"fra 5 e 10 cm",AND(L171="Con gradino/i",N171&gt;10,N171&lt;=15),"tra 10 e 15 cm",AND(L171="Con gradino/i",N171&gt;15),"oltre 15 cm",TRUE,"")</f>
        <v>Assente o entro 2.5 cm</v>
      </c>
      <c r="AU171" s="21" t="s">
        <v>2959</v>
      </c>
      <c r="AV171" s="2">
        <f t="shared" si="5"/>
        <v>0</v>
      </c>
      <c r="AW171" s="21" t="s">
        <v>303</v>
      </c>
      <c r="AX171" s="2" t="s">
        <v>3424</v>
      </c>
      <c r="AY171" s="2" t="s">
        <v>3426</v>
      </c>
    </row>
    <row r="172" spans="1:51" s="15" customFormat="1" ht="15.75" customHeight="1" thickBot="1" x14ac:dyDescent="0.3">
      <c r="A172" s="21" t="s">
        <v>477</v>
      </c>
      <c r="B172" s="21" t="s">
        <v>66</v>
      </c>
      <c r="C172" s="21" t="s">
        <v>500</v>
      </c>
      <c r="D172" s="3" t="s">
        <v>341</v>
      </c>
      <c r="E172" s="3" t="str">
        <f t="shared" si="6"/>
        <v>Via delle lame 60b Bologna</v>
      </c>
      <c r="F172" s="40" t="s">
        <v>969</v>
      </c>
      <c r="G172" s="38"/>
      <c r="H172" s="38"/>
      <c r="I172" s="79" t="s">
        <v>800</v>
      </c>
      <c r="J172" s="79" t="s">
        <v>801</v>
      </c>
      <c r="K172" s="79"/>
      <c r="L172" s="51" t="s">
        <v>1205</v>
      </c>
      <c r="M172" s="145" t="s">
        <v>1491</v>
      </c>
      <c r="N172" s="17">
        <v>8</v>
      </c>
      <c r="O172" s="37" t="s">
        <v>5</v>
      </c>
      <c r="P172" s="44"/>
      <c r="Q172" s="21" t="s">
        <v>3</v>
      </c>
      <c r="R172" s="21">
        <v>100</v>
      </c>
      <c r="S172" s="16" t="s">
        <v>478</v>
      </c>
      <c r="T172" s="21" t="s">
        <v>16</v>
      </c>
      <c r="U172" s="21"/>
      <c r="V172" s="21"/>
      <c r="W172"/>
      <c r="X172" s="21"/>
      <c r="Y172" s="21"/>
      <c r="Z172" s="21"/>
      <c r="AA172" s="21"/>
      <c r="AB172" s="21"/>
      <c r="AC172" s="21"/>
      <c r="AD172" s="21"/>
      <c r="AE172" s="21" t="s">
        <v>1145</v>
      </c>
      <c r="AF172" s="64" t="s">
        <v>1447</v>
      </c>
      <c r="AG172" s="64" t="s">
        <v>1280</v>
      </c>
      <c r="AH172" s="64"/>
      <c r="AI172" s="64"/>
      <c r="AJ172" s="64"/>
      <c r="AK172" s="64"/>
      <c r="AL172" s="64"/>
      <c r="AM172" s="64"/>
      <c r="AN172" s="64"/>
      <c r="AO172" s="49"/>
      <c r="AP172" s="49"/>
      <c r="AQ172" s="49"/>
      <c r="AR172" s="49" t="s">
        <v>1196</v>
      </c>
      <c r="AS172" s="6" t="s">
        <v>348</v>
      </c>
      <c r="AT172" s="70" t="str" cm="1">
        <f t="array" ref="AT172">_xlfn.IFS(N172&lt;=2.5,"Assente o entro 2.5 cm",AND(L172="Con gradino/i",N172&gt;2.5,N172&lt;=5),"fra 2.5 e 5 cm",AND(L172="Con gradino/i",N172&gt;5,N172&lt;=10),"fra 5 e 10 cm",AND(L172="Con gradino/i",N172&gt;10,N172&lt;=15),"tra 10 e 15 cm",AND(L172="Con gradino/i",N172&gt;15),"oltre 15 cm",TRUE,"")</f>
        <v>fra 5 e 10 cm</v>
      </c>
      <c r="AU172" s="21" t="s">
        <v>2960</v>
      </c>
      <c r="AV172" s="2">
        <f t="shared" si="5"/>
        <v>66.666666666666671</v>
      </c>
      <c r="AW172" s="21" t="s">
        <v>303</v>
      </c>
      <c r="AX172" s="2" t="s">
        <v>3424</v>
      </c>
      <c r="AY172" s="2" t="s">
        <v>3426</v>
      </c>
    </row>
    <row r="173" spans="1:51" ht="15.75" customHeight="1" thickBot="1" x14ac:dyDescent="0.3">
      <c r="A173" s="146" t="s">
        <v>482</v>
      </c>
      <c r="B173" s="2" t="s">
        <v>1</v>
      </c>
      <c r="C173" s="2" t="s">
        <v>483</v>
      </c>
      <c r="D173" s="2" t="s">
        <v>341</v>
      </c>
      <c r="E173" s="3" t="str">
        <f t="shared" si="6"/>
        <v>Via del Pratello 96b Bologna</v>
      </c>
      <c r="F173" s="40" t="s">
        <v>970</v>
      </c>
      <c r="G173" s="38"/>
      <c r="H173" s="38"/>
      <c r="I173" s="79" t="s">
        <v>770</v>
      </c>
      <c r="J173" s="79" t="s">
        <v>771</v>
      </c>
      <c r="K173" s="79"/>
      <c r="L173" s="52" t="s">
        <v>1203</v>
      </c>
      <c r="M173" s="15" t="s">
        <v>973</v>
      </c>
      <c r="N173" s="35"/>
      <c r="O173" s="37" t="s">
        <v>29</v>
      </c>
      <c r="P173" s="44" t="s">
        <v>1185</v>
      </c>
      <c r="Q173" s="2" t="s">
        <v>3</v>
      </c>
      <c r="R173" s="2">
        <v>82</v>
      </c>
      <c r="S173" s="2" t="s">
        <v>5</v>
      </c>
      <c r="T173" s="2" t="s">
        <v>6</v>
      </c>
      <c r="U173" s="2" t="s">
        <v>1203</v>
      </c>
      <c r="W173"/>
      <c r="X173" s="3" t="s">
        <v>1199</v>
      </c>
      <c r="Y173" s="2" t="s">
        <v>2570</v>
      </c>
      <c r="Z173" s="2" t="s">
        <v>16</v>
      </c>
      <c r="AA173" s="2" t="s">
        <v>6</v>
      </c>
      <c r="AB173" s="2" t="s">
        <v>6</v>
      </c>
      <c r="AC173" s="2" t="s">
        <v>6</v>
      </c>
      <c r="AD173" s="2" t="s">
        <v>7</v>
      </c>
      <c r="AE173" s="2" t="s">
        <v>1146</v>
      </c>
      <c r="AF173" s="45" t="s">
        <v>1448</v>
      </c>
      <c r="AK173" s="62" t="s">
        <v>2840</v>
      </c>
      <c r="AL173" s="62"/>
      <c r="AM173" s="81" t="s">
        <v>2841</v>
      </c>
      <c r="AR173" s="49" t="s">
        <v>1197</v>
      </c>
      <c r="AS173" s="6" t="s">
        <v>348</v>
      </c>
      <c r="AT173" s="70" t="str" cm="1">
        <f t="array" ref="AT173">_xlfn.IFS(N173&lt;=2.5,"Assente o entro 2.5 cm",AND(L173="Con gradino/i",N173&gt;2.5,N173&lt;=5),"fra 2.5 e 5 cm",AND(L173="Con gradino/i",N173&gt;5,N173&lt;=10),"fra 5 e 10 cm",AND(L173="Con gradino/i",N173&gt;10,N173&lt;=15),"tra 10 e 15 cm",AND(L173="Con gradino/i",N173&gt;15),"oltre 15 cm",TRUE,"")</f>
        <v>Assente o entro 2.5 cm</v>
      </c>
      <c r="AU173" s="2" t="s">
        <v>2959</v>
      </c>
      <c r="AV173" s="2">
        <f t="shared" si="5"/>
        <v>0</v>
      </c>
      <c r="AW173" s="6" t="s">
        <v>3398</v>
      </c>
      <c r="AX173" s="2" t="s">
        <v>3424</v>
      </c>
      <c r="AY173" s="2" t="s">
        <v>3426</v>
      </c>
    </row>
    <row r="174" spans="1:51" ht="15.75" customHeight="1" thickBot="1" x14ac:dyDescent="0.3">
      <c r="A174" s="146" t="s">
        <v>484</v>
      </c>
      <c r="B174" s="6" t="s">
        <v>1</v>
      </c>
      <c r="C174" s="37" t="s">
        <v>485</v>
      </c>
      <c r="D174" s="6" t="s">
        <v>341</v>
      </c>
      <c r="E174" s="3" t="str">
        <f t="shared" si="6"/>
        <v>Via del pratello 96f Bologna</v>
      </c>
      <c r="F174" s="40" t="s">
        <v>971</v>
      </c>
      <c r="G174" s="38"/>
      <c r="H174" s="38"/>
      <c r="I174" s="79" t="s">
        <v>770</v>
      </c>
      <c r="J174" s="79" t="s">
        <v>771</v>
      </c>
      <c r="K174" s="79"/>
      <c r="L174" s="53" t="s">
        <v>1205</v>
      </c>
      <c r="M174" s="147" t="s">
        <v>1491</v>
      </c>
      <c r="N174" s="4">
        <v>5.5</v>
      </c>
      <c r="O174" s="37" t="s">
        <v>5</v>
      </c>
      <c r="P174" s="44"/>
      <c r="Q174" s="6" t="s">
        <v>3</v>
      </c>
      <c r="R174" s="6" t="s">
        <v>30</v>
      </c>
      <c r="S174" s="6" t="s">
        <v>5</v>
      </c>
      <c r="T174" s="6" t="s">
        <v>6</v>
      </c>
      <c r="U174" s="6" t="s">
        <v>1203</v>
      </c>
      <c r="W174"/>
      <c r="AE174" s="37" t="s">
        <v>1147</v>
      </c>
      <c r="AF174" s="65" t="s">
        <v>1449</v>
      </c>
      <c r="AG174" s="66" t="s">
        <v>1281</v>
      </c>
      <c r="AH174" s="66"/>
      <c r="AI174" s="66"/>
      <c r="AJ174" s="66"/>
      <c r="AK174" s="57" t="s">
        <v>1450</v>
      </c>
      <c r="AL174" s="57" t="s">
        <v>1451</v>
      </c>
      <c r="AR174" s="49" t="s">
        <v>1197</v>
      </c>
      <c r="AS174" s="6" t="s">
        <v>348</v>
      </c>
      <c r="AT174" s="70" t="str" cm="1">
        <f t="array" ref="AT174">_xlfn.IFS(N174&lt;=2.5,"Assente o entro 2.5 cm",AND(L174="Con gradino/i",N174&gt;2.5,N174&lt;=5),"fra 2.5 e 5 cm",AND(L174="Con gradino/i",N174&gt;5,N174&lt;=10),"fra 5 e 10 cm",AND(L174="Con gradino/i",N174&gt;10,N174&lt;=15),"tra 10 e 15 cm",AND(L174="Con gradino/i",N174&gt;15),"oltre 15 cm",TRUE,"")</f>
        <v>fra 5 e 10 cm</v>
      </c>
      <c r="AU174" s="2" t="s">
        <v>2960</v>
      </c>
      <c r="AV174" s="2">
        <f t="shared" si="5"/>
        <v>45.833333333333336</v>
      </c>
      <c r="AW174" s="6" t="s">
        <v>3398</v>
      </c>
      <c r="AX174" s="2" t="s">
        <v>3424</v>
      </c>
      <c r="AY174" s="2" t="s">
        <v>3426</v>
      </c>
    </row>
    <row r="175" spans="1:51" ht="15.75" customHeight="1" thickBot="1" x14ac:dyDescent="0.3">
      <c r="A175" s="37" t="s">
        <v>486</v>
      </c>
      <c r="B175" s="37" t="s">
        <v>1</v>
      </c>
      <c r="C175" s="37" t="s">
        <v>487</v>
      </c>
      <c r="D175" s="6" t="s">
        <v>341</v>
      </c>
      <c r="E175" s="3" t="str">
        <f t="shared" si="6"/>
        <v>Via del pratello 46 Bologna</v>
      </c>
      <c r="F175" s="40" t="s">
        <v>972</v>
      </c>
      <c r="G175" s="38"/>
      <c r="H175" s="38"/>
      <c r="I175" s="79" t="s">
        <v>802</v>
      </c>
      <c r="J175" s="79" t="s">
        <v>803</v>
      </c>
      <c r="K175" s="79"/>
      <c r="L175" s="53" t="s">
        <v>1205</v>
      </c>
      <c r="M175" s="147" t="s">
        <v>1491</v>
      </c>
      <c r="N175" s="4">
        <v>6.5</v>
      </c>
      <c r="O175" s="37" t="s">
        <v>5</v>
      </c>
      <c r="P175" s="44"/>
      <c r="Q175" s="6" t="s">
        <v>3</v>
      </c>
      <c r="R175" s="6" t="s">
        <v>30</v>
      </c>
      <c r="S175" s="2" t="s">
        <v>488</v>
      </c>
      <c r="T175" s="6" t="s">
        <v>6</v>
      </c>
      <c r="U175" s="6" t="s">
        <v>1203</v>
      </c>
      <c r="W175"/>
      <c r="X175" s="6"/>
      <c r="AE175" s="37" t="s">
        <v>1148</v>
      </c>
      <c r="AF175" s="65" t="s">
        <v>1452</v>
      </c>
      <c r="AG175" s="65" t="s">
        <v>1282</v>
      </c>
      <c r="AH175" s="65"/>
      <c r="AI175" s="65"/>
      <c r="AJ175" s="65"/>
      <c r="AK175" s="67" t="s">
        <v>1453</v>
      </c>
      <c r="AL175" s="68"/>
      <c r="AS175" s="6" t="s">
        <v>348</v>
      </c>
      <c r="AT175" s="70" t="str" cm="1">
        <f t="array" ref="AT175">_xlfn.IFS(N175&lt;=2.5,"Assente o entro 2.5 cm",AND(L175="Con gradino/i",N175&gt;2.5,N175&lt;=5),"fra 2.5 e 5 cm",AND(L175="Con gradino/i",N175&gt;5,N175&lt;=10),"fra 5 e 10 cm",AND(L175="Con gradino/i",N175&gt;10,N175&lt;=15),"tra 10 e 15 cm",AND(L175="Con gradino/i",N175&gt;15),"oltre 15 cm",TRUE,"")</f>
        <v>fra 5 e 10 cm</v>
      </c>
      <c r="AU175" s="2" t="s">
        <v>2960</v>
      </c>
      <c r="AV175" s="2">
        <f t="shared" si="5"/>
        <v>54.166666666666671</v>
      </c>
      <c r="AW175" s="6" t="s">
        <v>3398</v>
      </c>
      <c r="AX175" s="2" t="s">
        <v>3424</v>
      </c>
      <c r="AY175" s="2" t="s">
        <v>3426</v>
      </c>
    </row>
    <row r="176" spans="1:51" ht="15.75" customHeight="1" thickBot="1" x14ac:dyDescent="0.3">
      <c r="A176" s="120" t="s">
        <v>1493</v>
      </c>
      <c r="B176" s="36" t="s">
        <v>1</v>
      </c>
      <c r="C176" s="36" t="s">
        <v>1494</v>
      </c>
      <c r="D176" s="6" t="s">
        <v>341</v>
      </c>
      <c r="E176" s="3" t="str">
        <f t="shared" si="6"/>
        <v>Via Saragozza 81 A Bologna</v>
      </c>
      <c r="F176" s="40" t="s">
        <v>2018</v>
      </c>
      <c r="G176" s="38" t="str" cm="1">
        <f t="array" ref="G176">[1]!FINDLATITUDE(E176)</f>
        <v/>
      </c>
      <c r="H176" s="38" t="str" cm="1">
        <f t="array" ref="H176">[1]!FINDLONGITUDE(E176)</f>
        <v/>
      </c>
      <c r="I176" s="81" t="s">
        <v>2241</v>
      </c>
      <c r="J176" s="81" t="s">
        <v>2242</v>
      </c>
      <c r="K176" s="37"/>
      <c r="L176" s="122" t="s">
        <v>1203</v>
      </c>
      <c r="M176" s="120" t="s">
        <v>1495</v>
      </c>
      <c r="N176" s="36">
        <v>6</v>
      </c>
      <c r="O176" s="36" t="s">
        <v>1496</v>
      </c>
      <c r="P176" s="46" t="s">
        <v>2222</v>
      </c>
      <c r="Q176" s="36" t="s">
        <v>3</v>
      </c>
      <c r="R176" s="36" t="s">
        <v>98</v>
      </c>
      <c r="S176" s="36" t="s">
        <v>5</v>
      </c>
      <c r="T176" s="36" t="s">
        <v>6</v>
      </c>
      <c r="U176" s="123" t="s">
        <v>1203</v>
      </c>
      <c r="V176"/>
      <c r="W176" s="86"/>
      <c r="X176" s="121"/>
      <c r="Y176" s="36" t="s">
        <v>2570</v>
      </c>
      <c r="Z176" s="36" t="s">
        <v>6</v>
      </c>
      <c r="AA176" s="36" t="s">
        <v>6</v>
      </c>
      <c r="AB176" s="36" t="s">
        <v>16</v>
      </c>
      <c r="AC176" s="36" t="s">
        <v>6</v>
      </c>
      <c r="AD176" s="36" t="s">
        <v>7</v>
      </c>
      <c r="AF176" s="36" t="s">
        <v>2574</v>
      </c>
      <c r="AG176" s="45" t="s">
        <v>2575</v>
      </c>
      <c r="AK176" s="93" t="s">
        <v>2576</v>
      </c>
      <c r="AM176" s="93" t="s">
        <v>2577</v>
      </c>
      <c r="AR176" s="97" t="s">
        <v>2842</v>
      </c>
      <c r="AS176" s="6" t="s">
        <v>348</v>
      </c>
      <c r="AT176" s="70" t="str" cm="1">
        <f t="array" ref="AT176">_xlfn.IFS(N176&lt;=2.5,"Assente o entro 2.5 cm",AND(L176="Con gradino/i",N176&gt;2.5,N176&lt;=5),"fra 2.5 e 5 cm",AND(L176="Con gradino/i",N176&gt;5,N176&lt;=10),"fra 5 e 10 cm",AND(L176="Con gradino/i",N176&gt;10,N176&lt;=15),"tra 10 e 15 cm",AND(L176="Con gradino/i",N176&gt;15),"oltre 15 cm",TRUE,"")</f>
        <v/>
      </c>
      <c r="AV176" s="2">
        <f t="shared" si="5"/>
        <v>50</v>
      </c>
      <c r="AW176" s="6" t="s">
        <v>3400</v>
      </c>
      <c r="AX176" s="2" t="s">
        <v>3424</v>
      </c>
      <c r="AY176" s="2" t="s">
        <v>3426</v>
      </c>
    </row>
    <row r="177" spans="1:51" ht="15.75" customHeight="1" thickBot="1" x14ac:dyDescent="0.3">
      <c r="A177" s="120" t="s">
        <v>357</v>
      </c>
      <c r="B177" s="36" t="s">
        <v>473</v>
      </c>
      <c r="C177" s="36" t="s">
        <v>1497</v>
      </c>
      <c r="D177" s="6" t="s">
        <v>341</v>
      </c>
      <c r="E177" s="3" t="str">
        <f t="shared" si="6"/>
        <v>Via Saragozza 81 D Bologna</v>
      </c>
      <c r="F177" s="40" t="s">
        <v>2019</v>
      </c>
      <c r="G177" s="38" t="str" cm="1">
        <f t="array" ref="G177">[1]!FINDLATITUDE(E177)</f>
        <v/>
      </c>
      <c r="H177" s="38" t="str" cm="1">
        <f t="array" ref="H177">[1]!FINDLONGITUDE(E177)</f>
        <v/>
      </c>
      <c r="I177" s="45" t="s">
        <v>2243</v>
      </c>
      <c r="J177" s="45" t="s">
        <v>2398</v>
      </c>
      <c r="K177" s="37"/>
      <c r="L177" s="72" t="s">
        <v>1205</v>
      </c>
      <c r="M177" s="120" t="s">
        <v>1498</v>
      </c>
      <c r="N177" s="36">
        <v>15</v>
      </c>
      <c r="O177" s="36" t="s">
        <v>5</v>
      </c>
      <c r="Q177" s="36" t="s">
        <v>3</v>
      </c>
      <c r="R177" s="36" t="s">
        <v>468</v>
      </c>
      <c r="S177" s="36" t="s">
        <v>5</v>
      </c>
      <c r="T177" s="36" t="s">
        <v>16</v>
      </c>
      <c r="U177"/>
      <c r="V177"/>
      <c r="W177"/>
      <c r="X177" s="121"/>
      <c r="Y177"/>
      <c r="Z177"/>
      <c r="AA177"/>
      <c r="AB177"/>
      <c r="AC177"/>
      <c r="AD177"/>
      <c r="AF177" s="93" t="s">
        <v>2578</v>
      </c>
      <c r="AK177"/>
      <c r="AM177"/>
      <c r="AR177" s="97" t="s">
        <v>2842</v>
      </c>
      <c r="AS177" s="6" t="s">
        <v>348</v>
      </c>
      <c r="AT177" s="70" t="str" cm="1">
        <f t="array" ref="AT177">_xlfn.IFS(N177&lt;=2.5,"Assente o entro 2.5 cm",AND(L177="Con gradino/i",N177&gt;2.5,N177&lt;=5),"fra 2.5 e 5 cm",AND(L177="Con gradino/i",N177&gt;5,N177&lt;=10),"fra 5 e 10 cm",AND(L177="Con gradino/i",N177&gt;10,N177&lt;=15),"tra 10 e 15 cm",AND(L177="Con gradino/i",N177&gt;15),"oltre 15 cm",TRUE,"")</f>
        <v>tra 10 e 15 cm</v>
      </c>
      <c r="AU177" s="2" t="s">
        <v>2961</v>
      </c>
      <c r="AV177" s="2">
        <f t="shared" si="5"/>
        <v>125</v>
      </c>
      <c r="AW177" s="6" t="s">
        <v>3400</v>
      </c>
      <c r="AX177" s="2" t="s">
        <v>3424</v>
      </c>
      <c r="AY177" s="2" t="s">
        <v>3426</v>
      </c>
    </row>
    <row r="178" spans="1:51" ht="15.75" customHeight="1" thickBot="1" x14ac:dyDescent="0.3">
      <c r="A178" s="120" t="s">
        <v>2568</v>
      </c>
      <c r="B178" s="36" t="s">
        <v>1499</v>
      </c>
      <c r="C178" s="36" t="s">
        <v>1500</v>
      </c>
      <c r="D178" s="6" t="s">
        <v>341</v>
      </c>
      <c r="E178" s="3" t="str">
        <f t="shared" si="6"/>
        <v>Via Saragozza 81 E Bologna</v>
      </c>
      <c r="F178" s="40" t="s">
        <v>2020</v>
      </c>
      <c r="G178" s="38" t="str" cm="1">
        <f t="array" ref="G178">[1]!FINDLATITUDE(E178)</f>
        <v/>
      </c>
      <c r="H178" s="38" t="str" cm="1">
        <f t="array" ref="H178">[1]!FINDLONGITUDE(E178)</f>
        <v/>
      </c>
      <c r="I178" s="45" t="s">
        <v>2244</v>
      </c>
      <c r="J178" s="45" t="s">
        <v>2399</v>
      </c>
      <c r="K178" s="37"/>
      <c r="L178" s="72" t="s">
        <v>1205</v>
      </c>
      <c r="M178" s="120" t="s">
        <v>1498</v>
      </c>
      <c r="N178" s="36">
        <v>18</v>
      </c>
      <c r="O178" s="36" t="s">
        <v>5</v>
      </c>
      <c r="Q178" s="36" t="s">
        <v>3</v>
      </c>
      <c r="R178" s="36" t="s">
        <v>434</v>
      </c>
      <c r="S178" s="36" t="s">
        <v>5</v>
      </c>
      <c r="T178" s="36" t="s">
        <v>16</v>
      </c>
      <c r="U178"/>
      <c r="V178"/>
      <c r="W178"/>
      <c r="X178" s="121"/>
      <c r="Y178"/>
      <c r="Z178"/>
      <c r="AA178"/>
      <c r="AB178"/>
      <c r="AC178"/>
      <c r="AD178"/>
      <c r="AF178" s="93" t="s">
        <v>2579</v>
      </c>
      <c r="AK178"/>
      <c r="AM178"/>
      <c r="AR178" s="97" t="s">
        <v>2842</v>
      </c>
      <c r="AS178" s="6" t="s">
        <v>348</v>
      </c>
      <c r="AT178" s="70" t="str" cm="1">
        <f t="array" ref="AT178">_xlfn.IFS(N178&lt;=2.5,"Assente o entro 2.5 cm",AND(L178="Con gradino/i",N178&gt;2.5,N178&lt;=5),"fra 2.5 e 5 cm",AND(L178="Con gradino/i",N178&gt;5,N178&lt;=10),"fra 5 e 10 cm",AND(L178="Con gradino/i",N178&gt;10,N178&lt;=15),"tra 10 e 15 cm",AND(L178="Con gradino/i",N178&gt;15),"oltre 15 cm",TRUE,"")</f>
        <v>oltre 15 cm</v>
      </c>
      <c r="AU178" s="2" t="s">
        <v>2958</v>
      </c>
      <c r="AV178" s="2">
        <f t="shared" si="5"/>
        <v>150</v>
      </c>
      <c r="AW178" s="6" t="s">
        <v>3400</v>
      </c>
      <c r="AX178" s="2" t="s">
        <v>3424</v>
      </c>
      <c r="AY178" s="2" t="s">
        <v>3426</v>
      </c>
    </row>
    <row r="179" spans="1:51" ht="15.75" customHeight="1" thickBot="1" x14ac:dyDescent="0.3">
      <c r="A179" s="137" t="s">
        <v>1501</v>
      </c>
      <c r="B179" s="94" t="s">
        <v>1</v>
      </c>
      <c r="C179" s="94" t="s">
        <v>1502</v>
      </c>
      <c r="D179" s="6" t="s">
        <v>341</v>
      </c>
      <c r="E179" s="3" t="str">
        <f t="shared" si="6"/>
        <v>Via Saragozza 81 F Bologna</v>
      </c>
      <c r="F179" s="40" t="s">
        <v>2021</v>
      </c>
      <c r="G179" s="38" t="str" cm="1">
        <f t="array" ref="G179">[1]!FINDLATITUDE(E179)</f>
        <v/>
      </c>
      <c r="H179" s="38" t="str" cm="1">
        <f t="array" ref="H179">[1]!FINDLONGITUDE(E179)</f>
        <v/>
      </c>
      <c r="I179" s="45" t="s">
        <v>2243</v>
      </c>
      <c r="J179" s="45" t="s">
        <v>2398</v>
      </c>
      <c r="K179" s="107"/>
      <c r="L179" s="138" t="s">
        <v>1205</v>
      </c>
      <c r="M179" s="137" t="s">
        <v>1498</v>
      </c>
      <c r="N179" s="94">
        <v>14</v>
      </c>
      <c r="O179" s="94" t="s">
        <v>5</v>
      </c>
      <c r="Q179" s="94" t="s">
        <v>3</v>
      </c>
      <c r="R179" s="94" t="s">
        <v>434</v>
      </c>
      <c r="S179" s="94" t="s">
        <v>5</v>
      </c>
      <c r="T179" s="94" t="s">
        <v>6</v>
      </c>
      <c r="U179" s="123" t="s">
        <v>1203</v>
      </c>
      <c r="V179" s="94"/>
      <c r="W179" s="86"/>
      <c r="X179" s="139"/>
      <c r="Y179" s="94"/>
      <c r="Z179" s="94"/>
      <c r="AA179" s="94"/>
      <c r="AB179" s="94"/>
      <c r="AC179" s="94"/>
      <c r="AD179" s="94"/>
      <c r="AF179" s="140" t="s">
        <v>2580</v>
      </c>
      <c r="AK179" s="140" t="s">
        <v>2581</v>
      </c>
      <c r="AM179" s="94"/>
      <c r="AR179" s="98" t="s">
        <v>2842</v>
      </c>
      <c r="AS179" s="6" t="s">
        <v>348</v>
      </c>
      <c r="AT179" s="70" t="str" cm="1">
        <f t="array" ref="AT179">_xlfn.IFS(N179&lt;=2.5,"Assente o entro 2.5 cm",AND(L179="Con gradino/i",N179&gt;2.5,N179&lt;=5),"fra 2.5 e 5 cm",AND(L179="Con gradino/i",N179&gt;5,N179&lt;=10),"fra 5 e 10 cm",AND(L179="Con gradino/i",N179&gt;10,N179&lt;=15),"tra 10 e 15 cm",AND(L179="Con gradino/i",N179&gt;15),"oltre 15 cm",TRUE,"")</f>
        <v>tra 10 e 15 cm</v>
      </c>
      <c r="AU179" s="2" t="s">
        <v>2961</v>
      </c>
      <c r="AV179" s="2">
        <f t="shared" si="5"/>
        <v>116.66666666666667</v>
      </c>
      <c r="AW179" s="6" t="s">
        <v>3400</v>
      </c>
      <c r="AX179" s="2" t="s">
        <v>3424</v>
      </c>
      <c r="AY179" s="2" t="s">
        <v>3426</v>
      </c>
    </row>
    <row r="180" spans="1:51" ht="15.75" customHeight="1" thickBot="1" x14ac:dyDescent="0.3">
      <c r="A180" s="137" t="s">
        <v>1503</v>
      </c>
      <c r="B180" s="94" t="s">
        <v>1504</v>
      </c>
      <c r="C180" s="94" t="s">
        <v>1505</v>
      </c>
      <c r="D180" s="6" t="s">
        <v>341</v>
      </c>
      <c r="E180" s="3" t="str">
        <f t="shared" si="6"/>
        <v>Via Saragozza 81 H Bologna</v>
      </c>
      <c r="F180" s="40" t="s">
        <v>2022</v>
      </c>
      <c r="G180" s="38" t="str" cm="1">
        <f t="array" ref="G180">[1]!FINDLATITUDE(E180)</f>
        <v/>
      </c>
      <c r="H180" s="38" t="str" cm="1">
        <f t="array" ref="H180">[1]!FINDLONGITUDE(E180)</f>
        <v/>
      </c>
      <c r="I180" s="45" t="s">
        <v>2245</v>
      </c>
      <c r="J180" s="45" t="s">
        <v>2400</v>
      </c>
      <c r="K180" s="107"/>
      <c r="L180" s="138" t="s">
        <v>1205</v>
      </c>
      <c r="M180" s="137" t="s">
        <v>1498</v>
      </c>
      <c r="N180" s="94">
        <v>15</v>
      </c>
      <c r="O180" s="94" t="s">
        <v>5</v>
      </c>
      <c r="Q180" s="94" t="s">
        <v>3</v>
      </c>
      <c r="R180" s="94" t="s">
        <v>434</v>
      </c>
      <c r="S180" s="94" t="s">
        <v>5</v>
      </c>
      <c r="T180" s="94" t="s">
        <v>16</v>
      </c>
      <c r="U180" s="94"/>
      <c r="V180" s="94"/>
      <c r="W180" s="94"/>
      <c r="X180" s="139"/>
      <c r="Y180" s="94"/>
      <c r="Z180" s="94"/>
      <c r="AA180" s="94"/>
      <c r="AB180" s="94"/>
      <c r="AC180" s="94"/>
      <c r="AD180" s="94"/>
      <c r="AF180" s="140" t="s">
        <v>2582</v>
      </c>
      <c r="AK180" s="94"/>
      <c r="AM180" s="94"/>
      <c r="AR180" s="98" t="s">
        <v>2842</v>
      </c>
      <c r="AS180" s="6" t="s">
        <v>348</v>
      </c>
      <c r="AT180" s="70" t="str" cm="1">
        <f t="array" ref="AT180">_xlfn.IFS(N180&lt;=2.5,"Assente o entro 2.5 cm",AND(L180="Con gradino/i",N180&gt;2.5,N180&lt;=5),"fra 2.5 e 5 cm",AND(L180="Con gradino/i",N180&gt;5,N180&lt;=10),"fra 5 e 10 cm",AND(L180="Con gradino/i",N180&gt;10,N180&lt;=15),"tra 10 e 15 cm",AND(L180="Con gradino/i",N180&gt;15),"oltre 15 cm",TRUE,"")</f>
        <v>tra 10 e 15 cm</v>
      </c>
      <c r="AU180" s="2" t="s">
        <v>2961</v>
      </c>
      <c r="AV180" s="2">
        <f t="shared" si="5"/>
        <v>125</v>
      </c>
      <c r="AW180" s="6" t="s">
        <v>3400</v>
      </c>
      <c r="AX180" s="2" t="s">
        <v>3424</v>
      </c>
      <c r="AY180" s="2" t="s">
        <v>3426</v>
      </c>
    </row>
    <row r="181" spans="1:51" ht="15.75" customHeight="1" thickBot="1" x14ac:dyDescent="0.3">
      <c r="A181" s="137" t="s">
        <v>1506</v>
      </c>
      <c r="B181" s="94" t="s">
        <v>1716</v>
      </c>
      <c r="C181" s="94" t="s">
        <v>1507</v>
      </c>
      <c r="D181" s="6" t="s">
        <v>341</v>
      </c>
      <c r="E181" s="3" t="str">
        <f t="shared" si="6"/>
        <v>Via Saragozza 81 I Bologna</v>
      </c>
      <c r="F181" s="40" t="s">
        <v>2023</v>
      </c>
      <c r="G181" s="38" t="str" cm="1">
        <f t="array" ref="G181">[1]!FINDLATITUDE(E181)</f>
        <v/>
      </c>
      <c r="H181" s="38" t="str" cm="1">
        <f t="array" ref="H181">[1]!FINDLONGITUDE(E181)</f>
        <v/>
      </c>
      <c r="I181" s="45" t="s">
        <v>2246</v>
      </c>
      <c r="J181" s="45" t="s">
        <v>2401</v>
      </c>
      <c r="K181" s="107"/>
      <c r="L181" s="138" t="s">
        <v>1205</v>
      </c>
      <c r="M181" s="137" t="s">
        <v>1498</v>
      </c>
      <c r="N181" s="94">
        <v>20</v>
      </c>
      <c r="O181" s="94" t="s">
        <v>5</v>
      </c>
      <c r="Q181" s="94" t="s">
        <v>3</v>
      </c>
      <c r="R181" s="94" t="s">
        <v>180</v>
      </c>
      <c r="S181" s="94" t="s">
        <v>5</v>
      </c>
      <c r="T181" s="94" t="s">
        <v>16</v>
      </c>
      <c r="U181" s="94"/>
      <c r="V181" s="94"/>
      <c r="W181" s="94"/>
      <c r="X181" s="139"/>
      <c r="Y181" s="94"/>
      <c r="Z181" s="94"/>
      <c r="AA181" s="94"/>
      <c r="AB181" s="94"/>
      <c r="AC181" s="94"/>
      <c r="AD181" s="94"/>
      <c r="AF181" s="140" t="s">
        <v>2583</v>
      </c>
      <c r="AK181" s="94"/>
      <c r="AM181" s="94"/>
      <c r="AR181" s="98" t="s">
        <v>2842</v>
      </c>
      <c r="AS181" s="6" t="s">
        <v>348</v>
      </c>
      <c r="AT181" s="70" t="str" cm="1">
        <f t="array" ref="AT181">_xlfn.IFS(N181&lt;=2.5,"Assente o entro 2.5 cm",AND(L181="Con gradino/i",N181&gt;2.5,N181&lt;=5),"fra 2.5 e 5 cm",AND(L181="Con gradino/i",N181&gt;5,N181&lt;=10),"fra 5 e 10 cm",AND(L181="Con gradino/i",N181&gt;10,N181&lt;=15),"tra 10 e 15 cm",AND(L181="Con gradino/i",N181&gt;15),"oltre 15 cm",TRUE,"")</f>
        <v>oltre 15 cm</v>
      </c>
      <c r="AU181" s="2" t="s">
        <v>2958</v>
      </c>
      <c r="AV181" s="2">
        <f t="shared" si="5"/>
        <v>166.66666666666669</v>
      </c>
      <c r="AW181" s="6" t="s">
        <v>3400</v>
      </c>
      <c r="AX181" s="2" t="s">
        <v>3424</v>
      </c>
      <c r="AY181" s="2" t="s">
        <v>3426</v>
      </c>
    </row>
    <row r="182" spans="1:51" ht="15.75" customHeight="1" thickBot="1" x14ac:dyDescent="0.3">
      <c r="A182" s="120" t="s">
        <v>1508</v>
      </c>
      <c r="B182" s="36" t="s">
        <v>62</v>
      </c>
      <c r="C182" s="36" t="s">
        <v>1509</v>
      </c>
      <c r="D182" s="6" t="s">
        <v>341</v>
      </c>
      <c r="E182" s="3" t="str">
        <f t="shared" si="6"/>
        <v>Va Saragozza 83/A Bologna</v>
      </c>
      <c r="F182" s="40" t="s">
        <v>2024</v>
      </c>
      <c r="G182" s="38" t="str" cm="1">
        <f t="array" ref="G182">[1]!FINDLATITUDE(E182)</f>
        <v/>
      </c>
      <c r="H182" s="38" t="str" cm="1">
        <f t="array" ref="H182">[1]!FINDLONGITUDE(E182)</f>
        <v/>
      </c>
      <c r="I182" s="45" t="s">
        <v>2247</v>
      </c>
      <c r="J182" s="45" t="s">
        <v>2402</v>
      </c>
      <c r="K182" s="37"/>
      <c r="L182" s="72" t="s">
        <v>1205</v>
      </c>
      <c r="M182" s="120" t="s">
        <v>1498</v>
      </c>
      <c r="N182" s="36">
        <v>19</v>
      </c>
      <c r="O182" s="36" t="s">
        <v>5</v>
      </c>
      <c r="Q182" s="36" t="s">
        <v>3</v>
      </c>
      <c r="R182" s="36" t="s">
        <v>434</v>
      </c>
      <c r="S182" s="36" t="s">
        <v>5</v>
      </c>
      <c r="T182" s="36" t="s">
        <v>16</v>
      </c>
      <c r="U182"/>
      <c r="V182"/>
      <c r="W182"/>
      <c r="X182" s="121"/>
      <c r="Y182"/>
      <c r="Z182"/>
      <c r="AA182"/>
      <c r="AB182"/>
      <c r="AC182"/>
      <c r="AD182"/>
      <c r="AF182" s="93" t="s">
        <v>2584</v>
      </c>
      <c r="AK182"/>
      <c r="AM182"/>
      <c r="AR182" s="97" t="s">
        <v>2842</v>
      </c>
      <c r="AS182" s="6" t="s">
        <v>348</v>
      </c>
      <c r="AT182" s="70" t="str" cm="1">
        <f t="array" ref="AT182">_xlfn.IFS(N182&lt;=2.5,"Assente o entro 2.5 cm",AND(L182="Con gradino/i",N182&gt;2.5,N182&lt;=5),"fra 2.5 e 5 cm",AND(L182="Con gradino/i",N182&gt;5,N182&lt;=10),"fra 5 e 10 cm",AND(L182="Con gradino/i",N182&gt;10,N182&lt;=15),"tra 10 e 15 cm",AND(L182="Con gradino/i",N182&gt;15),"oltre 15 cm",TRUE,"")</f>
        <v>oltre 15 cm</v>
      </c>
      <c r="AU182" s="2" t="s">
        <v>2958</v>
      </c>
      <c r="AV182" s="2">
        <f t="shared" si="5"/>
        <v>158.33333333333334</v>
      </c>
      <c r="AW182" s="6" t="s">
        <v>3400</v>
      </c>
      <c r="AX182" s="2" t="s">
        <v>3424</v>
      </c>
      <c r="AY182" s="2" t="s">
        <v>3426</v>
      </c>
    </row>
    <row r="183" spans="1:51" ht="15.75" customHeight="1" thickBot="1" x14ac:dyDescent="0.3">
      <c r="A183" s="120" t="s">
        <v>1510</v>
      </c>
      <c r="B183" s="36" t="s">
        <v>1770</v>
      </c>
      <c r="C183" s="36" t="s">
        <v>1511</v>
      </c>
      <c r="D183" s="6" t="s">
        <v>341</v>
      </c>
      <c r="E183" s="3" t="str">
        <f t="shared" si="6"/>
        <v>Via Saragozza 83/B Bologna</v>
      </c>
      <c r="F183" s="40" t="s">
        <v>2025</v>
      </c>
      <c r="G183" s="38" t="str" cm="1">
        <f t="array" ref="G183">[1]!FINDLATITUDE(E183)</f>
        <v/>
      </c>
      <c r="H183" s="38" t="str" cm="1">
        <f t="array" ref="H183">[1]!FINDLONGITUDE(E183)</f>
        <v/>
      </c>
      <c r="I183" s="45" t="s">
        <v>2248</v>
      </c>
      <c r="J183" s="45" t="s">
        <v>2403</v>
      </c>
      <c r="K183" s="37"/>
      <c r="L183" s="72" t="s">
        <v>1205</v>
      </c>
      <c r="M183" s="120" t="s">
        <v>1498</v>
      </c>
      <c r="N183" s="36">
        <v>17</v>
      </c>
      <c r="O183" s="36" t="s">
        <v>5</v>
      </c>
      <c r="Q183" s="36" t="s">
        <v>3</v>
      </c>
      <c r="R183" s="36" t="s">
        <v>10</v>
      </c>
      <c r="S183" s="36" t="s">
        <v>5</v>
      </c>
      <c r="T183" s="36" t="s">
        <v>16</v>
      </c>
      <c r="U183"/>
      <c r="V183"/>
      <c r="W183"/>
      <c r="X183" s="121"/>
      <c r="Y183"/>
      <c r="Z183"/>
      <c r="AA183"/>
      <c r="AB183"/>
      <c r="AC183"/>
      <c r="AD183"/>
      <c r="AF183" s="93" t="s">
        <v>2585</v>
      </c>
      <c r="AK183"/>
      <c r="AM183"/>
      <c r="AR183" s="97" t="s">
        <v>2842</v>
      </c>
      <c r="AS183" s="6" t="s">
        <v>348</v>
      </c>
      <c r="AT183" s="70" t="str" cm="1">
        <f t="array" ref="AT183">_xlfn.IFS(N183&lt;=2.5,"Assente o entro 2.5 cm",AND(L183="Con gradino/i",N183&gt;2.5,N183&lt;=5),"fra 2.5 e 5 cm",AND(L183="Con gradino/i",N183&gt;5,N183&lt;=10),"fra 5 e 10 cm",AND(L183="Con gradino/i",N183&gt;10,N183&lt;=15),"tra 10 e 15 cm",AND(L183="Con gradino/i",N183&gt;15),"oltre 15 cm",TRUE,"")</f>
        <v>oltre 15 cm</v>
      </c>
      <c r="AU183" s="2" t="s">
        <v>2958</v>
      </c>
      <c r="AV183" s="2">
        <f t="shared" si="5"/>
        <v>141.66666666666669</v>
      </c>
      <c r="AW183" s="6" t="s">
        <v>3400</v>
      </c>
      <c r="AX183" s="2" t="s">
        <v>3424</v>
      </c>
      <c r="AY183" s="2" t="s">
        <v>3426</v>
      </c>
    </row>
    <row r="184" spans="1:51" ht="15.75" customHeight="1" thickBot="1" x14ac:dyDescent="0.3">
      <c r="A184" s="120" t="s">
        <v>1512</v>
      </c>
      <c r="B184" s="36" t="s">
        <v>2560</v>
      </c>
      <c r="C184" s="36" t="s">
        <v>1513</v>
      </c>
      <c r="D184" s="6" t="s">
        <v>341</v>
      </c>
      <c r="E184" s="3" t="str">
        <f t="shared" si="6"/>
        <v>Via Saragozza 83/C Bologna</v>
      </c>
      <c r="F184" s="40" t="s">
        <v>2026</v>
      </c>
      <c r="G184" s="38" t="str" cm="1">
        <f t="array" ref="G184">[1]!FINDLATITUDE(E184)</f>
        <v/>
      </c>
      <c r="H184" s="38" t="str" cm="1">
        <f t="array" ref="H184">[1]!FINDLONGITUDE(E184)</f>
        <v/>
      </c>
      <c r="I184" s="45" t="s">
        <v>2243</v>
      </c>
      <c r="J184" s="45" t="s">
        <v>2398</v>
      </c>
      <c r="K184" s="37"/>
      <c r="L184" s="72" t="s">
        <v>3015</v>
      </c>
      <c r="M184" s="120" t="s">
        <v>1514</v>
      </c>
      <c r="N184" s="36">
        <v>15</v>
      </c>
      <c r="O184" s="36" t="s">
        <v>33</v>
      </c>
      <c r="P184" s="46" t="s">
        <v>1181</v>
      </c>
      <c r="Q184" s="36" t="s">
        <v>3</v>
      </c>
      <c r="R184" s="36" t="s">
        <v>1515</v>
      </c>
      <c r="S184" s="36" t="s">
        <v>5</v>
      </c>
      <c r="T184" s="36" t="s">
        <v>16</v>
      </c>
      <c r="U184"/>
      <c r="V184"/>
      <c r="W184"/>
      <c r="X184" s="121"/>
      <c r="Y184"/>
      <c r="Z184"/>
      <c r="AA184"/>
      <c r="AB184"/>
      <c r="AC184"/>
      <c r="AD184"/>
      <c r="AF184" s="93" t="s">
        <v>2586</v>
      </c>
      <c r="AK184"/>
      <c r="AM184"/>
      <c r="AR184" s="97" t="s">
        <v>2842</v>
      </c>
      <c r="AS184" s="6" t="s">
        <v>348</v>
      </c>
      <c r="AT184" s="70" t="str" cm="1">
        <f t="array" ref="AT184">_xlfn.IFS(N184&lt;=2.5,"Assente o entro 2.5 cm",AND(L184="Con gradino/i",N184&gt;2.5,N184&lt;=5),"fra 2.5 e 5 cm",AND(L184="Con gradino/i",N184&gt;5,N184&lt;=10),"fra 5 e 10 cm",AND(L184="Con gradino/i",N184&gt;10,N184&lt;=15),"tra 10 e 15 cm",AND(L184="Con gradino/i",N184&gt;15),"oltre 15 cm",TRUE,"")</f>
        <v/>
      </c>
      <c r="AV184" s="2">
        <f t="shared" si="5"/>
        <v>125</v>
      </c>
      <c r="AW184" s="6" t="s">
        <v>3400</v>
      </c>
      <c r="AX184" s="2" t="s">
        <v>3424</v>
      </c>
      <c r="AY184" s="2" t="s">
        <v>3426</v>
      </c>
    </row>
    <row r="185" spans="1:51" ht="15.75" customHeight="1" thickBot="1" x14ac:dyDescent="0.3">
      <c r="A185" s="120" t="s">
        <v>1501</v>
      </c>
      <c r="B185" s="36" t="s">
        <v>1</v>
      </c>
      <c r="C185" s="36" t="s">
        <v>1516</v>
      </c>
      <c r="D185" s="6" t="s">
        <v>341</v>
      </c>
      <c r="E185" s="3" t="str">
        <f t="shared" si="6"/>
        <v>Via Saragozza 85 A Bologna</v>
      </c>
      <c r="F185" s="40" t="s">
        <v>2027</v>
      </c>
      <c r="G185" s="38" t="str" cm="1">
        <f t="array" ref="G185">[1]!FINDLATITUDE(E185)</f>
        <v/>
      </c>
      <c r="H185" s="38" t="str" cm="1">
        <f t="array" ref="H185">[1]!FINDLONGITUDE(E185)</f>
        <v/>
      </c>
      <c r="I185" s="45" t="s">
        <v>2249</v>
      </c>
      <c r="J185" s="45" t="s">
        <v>2404</v>
      </c>
      <c r="K185" s="37"/>
      <c r="L185" s="122" t="s">
        <v>1205</v>
      </c>
      <c r="M185" s="120" t="s">
        <v>1498</v>
      </c>
      <c r="N185" s="36">
        <v>15</v>
      </c>
      <c r="O185" s="36" t="s">
        <v>5</v>
      </c>
      <c r="Q185" s="36" t="s">
        <v>3</v>
      </c>
      <c r="R185" s="36" t="s">
        <v>34</v>
      </c>
      <c r="S185" s="36" t="s">
        <v>5</v>
      </c>
      <c r="T185" s="36" t="s">
        <v>6</v>
      </c>
      <c r="U185" s="123" t="s">
        <v>1203</v>
      </c>
      <c r="V185" s="36"/>
      <c r="W185" s="86"/>
      <c r="X185" s="121"/>
      <c r="Y185"/>
      <c r="Z185"/>
      <c r="AA185"/>
      <c r="AB185"/>
      <c r="AC185"/>
      <c r="AD185"/>
      <c r="AF185" s="93" t="s">
        <v>2587</v>
      </c>
      <c r="AK185" s="93" t="s">
        <v>2588</v>
      </c>
      <c r="AM185"/>
      <c r="AR185" s="97" t="s">
        <v>2842</v>
      </c>
      <c r="AS185" s="6" t="s">
        <v>348</v>
      </c>
      <c r="AT185" s="70" t="str" cm="1">
        <f t="array" ref="AT185">_xlfn.IFS(N185&lt;=2.5,"Assente o entro 2.5 cm",AND(L185="Con gradino/i",N185&gt;2.5,N185&lt;=5),"fra 2.5 e 5 cm",AND(L185="Con gradino/i",N185&gt;5,N185&lt;=10),"fra 5 e 10 cm",AND(L185="Con gradino/i",N185&gt;10,N185&lt;=15),"tra 10 e 15 cm",AND(L185="Con gradino/i",N185&gt;15),"oltre 15 cm",TRUE,"")</f>
        <v>tra 10 e 15 cm</v>
      </c>
      <c r="AU185" s="2" t="s">
        <v>2961</v>
      </c>
      <c r="AV185" s="2">
        <f t="shared" si="5"/>
        <v>125</v>
      </c>
      <c r="AW185" s="6" t="s">
        <v>3400</v>
      </c>
      <c r="AX185" s="2" t="s">
        <v>3424</v>
      </c>
      <c r="AY185" s="2" t="s">
        <v>3426</v>
      </c>
    </row>
    <row r="186" spans="1:51" ht="15.75" customHeight="1" thickBot="1" x14ac:dyDescent="0.3">
      <c r="A186" s="120" t="s">
        <v>1517</v>
      </c>
      <c r="B186" s="36" t="s">
        <v>1</v>
      </c>
      <c r="C186" s="36" t="s">
        <v>1518</v>
      </c>
      <c r="D186" s="6" t="s">
        <v>341</v>
      </c>
      <c r="E186" s="3" t="str">
        <f t="shared" si="6"/>
        <v>Via Saragozza 85 C Bologna</v>
      </c>
      <c r="F186" s="40" t="s">
        <v>2028</v>
      </c>
      <c r="G186" s="38" t="str" cm="1">
        <f t="array" ref="G186">[1]!FINDLATITUDE(E186)</f>
        <v/>
      </c>
      <c r="H186" s="38" t="str" cm="1">
        <f t="array" ref="H186">[1]!FINDLONGITUDE(E186)</f>
        <v/>
      </c>
      <c r="I186" s="45" t="s">
        <v>2249</v>
      </c>
      <c r="J186" s="45" t="s">
        <v>2404</v>
      </c>
      <c r="K186" s="37"/>
      <c r="L186" s="72" t="s">
        <v>3015</v>
      </c>
      <c r="M186" s="120" t="s">
        <v>1514</v>
      </c>
      <c r="N186" s="36">
        <v>22</v>
      </c>
      <c r="O186" s="36" t="s">
        <v>1519</v>
      </c>
      <c r="P186" s="46" t="s">
        <v>2223</v>
      </c>
      <c r="Q186" s="36" t="s">
        <v>3</v>
      </c>
      <c r="R186" s="36" t="s">
        <v>468</v>
      </c>
      <c r="S186" s="36" t="s">
        <v>5</v>
      </c>
      <c r="T186" s="36" t="s">
        <v>6</v>
      </c>
      <c r="U186" s="123" t="s">
        <v>1203</v>
      </c>
      <c r="V186" s="36">
        <v>22</v>
      </c>
      <c r="W186" s="86"/>
      <c r="X186" s="121"/>
      <c r="Y186"/>
      <c r="Z186"/>
      <c r="AA186"/>
      <c r="AB186"/>
      <c r="AC186"/>
      <c r="AD186"/>
      <c r="AF186" s="93" t="s">
        <v>2589</v>
      </c>
      <c r="AK186" s="93" t="s">
        <v>2590</v>
      </c>
      <c r="AM186"/>
      <c r="AR186" s="97" t="s">
        <v>2842</v>
      </c>
      <c r="AS186" s="6" t="s">
        <v>348</v>
      </c>
      <c r="AT186" s="70" t="str" cm="1">
        <f t="array" ref="AT186">_xlfn.IFS(N186&lt;=2.5,"Assente o entro 2.5 cm",AND(L186="Con gradino/i",N186&gt;2.5,N186&lt;=5),"fra 2.5 e 5 cm",AND(L186="Con gradino/i",N186&gt;5,N186&lt;=10),"fra 5 e 10 cm",AND(L186="Con gradino/i",N186&gt;10,N186&lt;=15),"tra 10 e 15 cm",AND(L186="Con gradino/i",N186&gt;15),"oltre 15 cm",TRUE,"")</f>
        <v/>
      </c>
      <c r="AV186" s="2">
        <f t="shared" si="5"/>
        <v>183.33333333333334</v>
      </c>
      <c r="AW186" s="6" t="s">
        <v>3400</v>
      </c>
      <c r="AX186" s="2" t="s">
        <v>3424</v>
      </c>
      <c r="AY186" s="2" t="s">
        <v>3426</v>
      </c>
    </row>
    <row r="187" spans="1:51" ht="15.75" customHeight="1" thickBot="1" x14ac:dyDescent="0.3">
      <c r="A187" s="120" t="s">
        <v>1520</v>
      </c>
      <c r="B187" s="36" t="s">
        <v>1</v>
      </c>
      <c r="C187" s="36" t="s">
        <v>1521</v>
      </c>
      <c r="D187" s="6" t="s">
        <v>341</v>
      </c>
      <c r="E187" s="3" t="str">
        <f t="shared" si="6"/>
        <v>Via Saragozza 87/A Bologna</v>
      </c>
      <c r="F187" s="40" t="s">
        <v>2029</v>
      </c>
      <c r="G187" s="38" t="str" cm="1">
        <f t="array" ref="G187">[1]!FINDLATITUDE(E187)</f>
        <v/>
      </c>
      <c r="H187" s="38" t="str" cm="1">
        <f t="array" ref="H187">[1]!FINDLONGITUDE(E187)</f>
        <v/>
      </c>
      <c r="I187" s="45" t="s">
        <v>2250</v>
      </c>
      <c r="J187" s="45" t="s">
        <v>2405</v>
      </c>
      <c r="K187" s="37"/>
      <c r="L187" s="122" t="s">
        <v>1203</v>
      </c>
      <c r="M187" s="120" t="s">
        <v>1498</v>
      </c>
      <c r="N187" s="36">
        <v>2</v>
      </c>
      <c r="O187" s="36" t="s">
        <v>5</v>
      </c>
      <c r="Q187" s="36" t="s">
        <v>3</v>
      </c>
      <c r="R187" s="36" t="s">
        <v>1522</v>
      </c>
      <c r="S187" s="36" t="s">
        <v>5</v>
      </c>
      <c r="T187" s="36" t="s">
        <v>6</v>
      </c>
      <c r="U187" s="123" t="s">
        <v>1203</v>
      </c>
      <c r="V187"/>
      <c r="W187" s="86"/>
      <c r="X187" s="121"/>
      <c r="Y187"/>
      <c r="Z187"/>
      <c r="AA187"/>
      <c r="AB187"/>
      <c r="AC187"/>
      <c r="AD187"/>
      <c r="AF187" s="93" t="s">
        <v>2591</v>
      </c>
      <c r="AK187" s="93" t="s">
        <v>2592</v>
      </c>
      <c r="AM187"/>
      <c r="AR187" s="97" t="s">
        <v>2842</v>
      </c>
      <c r="AS187" s="6" t="s">
        <v>348</v>
      </c>
      <c r="AT187" s="70" t="str" cm="1">
        <f t="array" ref="AT187">_xlfn.IFS(N187&lt;=2.5,"Assente o entro 2.5 cm",AND(L187="Con gradino/i",N187&gt;2.5,N187&lt;=5),"fra 2.5 e 5 cm",AND(L187="Con gradino/i",N187&gt;5,N187&lt;=10),"fra 5 e 10 cm",AND(L187="Con gradino/i",N187&gt;10,N187&lt;=15),"tra 10 e 15 cm",AND(L187="Con gradino/i",N187&gt;15),"oltre 15 cm",TRUE,"")</f>
        <v>Assente o entro 2.5 cm</v>
      </c>
      <c r="AU187" s="2" t="s">
        <v>2959</v>
      </c>
      <c r="AV187" s="2">
        <f t="shared" si="5"/>
        <v>16.666666666666668</v>
      </c>
      <c r="AW187" s="6" t="s">
        <v>3400</v>
      </c>
      <c r="AX187" s="2" t="s">
        <v>3424</v>
      </c>
      <c r="AY187" s="2" t="s">
        <v>3426</v>
      </c>
    </row>
    <row r="188" spans="1:51" ht="15.75" customHeight="1" thickBot="1" x14ac:dyDescent="0.3">
      <c r="A188" s="120" t="s">
        <v>1523</v>
      </c>
      <c r="B188" s="36" t="s">
        <v>1</v>
      </c>
      <c r="C188" s="36" t="s">
        <v>1524</v>
      </c>
      <c r="D188" s="6" t="s">
        <v>341</v>
      </c>
      <c r="E188" s="3" t="str">
        <f t="shared" si="6"/>
        <v>Via Saragozza 87/b Bologna</v>
      </c>
      <c r="F188" s="40" t="s">
        <v>2030</v>
      </c>
      <c r="G188" s="38" t="str" cm="1">
        <f t="array" ref="G188">[1]!FINDLATITUDE(E188)</f>
        <v/>
      </c>
      <c r="H188" s="38" t="str" cm="1">
        <f t="array" ref="H188">[1]!FINDLONGITUDE(E188)</f>
        <v/>
      </c>
      <c r="I188" s="45" t="s">
        <v>2251</v>
      </c>
      <c r="J188" s="45" t="s">
        <v>2406</v>
      </c>
      <c r="K188" s="37"/>
      <c r="L188" s="122" t="s">
        <v>1203</v>
      </c>
      <c r="M188" s="120" t="s">
        <v>1498</v>
      </c>
      <c r="N188" s="36">
        <v>2</v>
      </c>
      <c r="O188" s="36" t="s">
        <v>5</v>
      </c>
      <c r="Q188" s="36" t="s">
        <v>3</v>
      </c>
      <c r="R188" s="36" t="s">
        <v>451</v>
      </c>
      <c r="S188" s="36" t="s">
        <v>5</v>
      </c>
      <c r="T188" s="36" t="s">
        <v>6</v>
      </c>
      <c r="U188" s="123" t="s">
        <v>1203</v>
      </c>
      <c r="V188"/>
      <c r="W188" s="86"/>
      <c r="X188" s="121"/>
      <c r="Y188"/>
      <c r="Z188"/>
      <c r="AA188"/>
      <c r="AB188"/>
      <c r="AC188"/>
      <c r="AD188"/>
      <c r="AF188" s="93" t="s">
        <v>2593</v>
      </c>
      <c r="AK188" s="93" t="s">
        <v>2594</v>
      </c>
      <c r="AM188"/>
      <c r="AR188" s="97" t="s">
        <v>2842</v>
      </c>
      <c r="AS188" s="6" t="s">
        <v>348</v>
      </c>
      <c r="AT188" s="70" t="str" cm="1">
        <f t="array" ref="AT188">_xlfn.IFS(N188&lt;=2.5,"Assente o entro 2.5 cm",AND(L188="Con gradino/i",N188&gt;2.5,N188&lt;=5),"fra 2.5 e 5 cm",AND(L188="Con gradino/i",N188&gt;5,N188&lt;=10),"fra 5 e 10 cm",AND(L188="Con gradino/i",N188&gt;10,N188&lt;=15),"tra 10 e 15 cm",AND(L188="Con gradino/i",N188&gt;15),"oltre 15 cm",TRUE,"")</f>
        <v>Assente o entro 2.5 cm</v>
      </c>
      <c r="AU188" s="2" t="s">
        <v>2959</v>
      </c>
      <c r="AV188" s="2">
        <f t="shared" si="5"/>
        <v>16.666666666666668</v>
      </c>
      <c r="AW188" s="6" t="s">
        <v>3400</v>
      </c>
      <c r="AX188" s="2" t="s">
        <v>3424</v>
      </c>
      <c r="AY188" s="2" t="s">
        <v>3426</v>
      </c>
    </row>
    <row r="189" spans="1:51" ht="15.75" customHeight="1" thickBot="1" x14ac:dyDescent="0.3">
      <c r="A189" s="120" t="s">
        <v>1525</v>
      </c>
      <c r="B189" s="36" t="s">
        <v>1770</v>
      </c>
      <c r="C189" s="36" t="s">
        <v>1526</v>
      </c>
      <c r="D189" s="6" t="s">
        <v>341</v>
      </c>
      <c r="E189" s="3" t="str">
        <f t="shared" si="6"/>
        <v>Via Saragozza 89/a Bologna</v>
      </c>
      <c r="F189" s="40" t="s">
        <v>2031</v>
      </c>
      <c r="G189" s="38" t="str" cm="1">
        <f t="array" ref="G189">[1]!FINDLATITUDE(E189)</f>
        <v/>
      </c>
      <c r="H189" s="38" t="str" cm="1">
        <f t="array" ref="H189">[1]!FINDLONGITUDE(E189)</f>
        <v/>
      </c>
      <c r="I189" s="45" t="s">
        <v>2252</v>
      </c>
      <c r="J189" s="45" t="s">
        <v>2407</v>
      </c>
      <c r="K189" s="37"/>
      <c r="L189" s="72" t="s">
        <v>1205</v>
      </c>
      <c r="M189" s="120" t="s">
        <v>1498</v>
      </c>
      <c r="N189" s="36">
        <v>7.5</v>
      </c>
      <c r="O189" s="36" t="s">
        <v>5</v>
      </c>
      <c r="Q189" s="36" t="s">
        <v>54</v>
      </c>
      <c r="R189" s="36" t="s">
        <v>1527</v>
      </c>
      <c r="S189" s="36" t="s">
        <v>5</v>
      </c>
      <c r="T189" s="36" t="s">
        <v>16</v>
      </c>
      <c r="U189"/>
      <c r="V189"/>
      <c r="W189"/>
      <c r="X189" s="121"/>
      <c r="Y189"/>
      <c r="Z189"/>
      <c r="AA189"/>
      <c r="AB189"/>
      <c r="AC189"/>
      <c r="AD189"/>
      <c r="AF189" s="93" t="s">
        <v>2595</v>
      </c>
      <c r="AK189"/>
      <c r="AM189"/>
      <c r="AR189" s="97" t="s">
        <v>2842</v>
      </c>
      <c r="AS189" s="6" t="s">
        <v>348</v>
      </c>
      <c r="AT189" s="70" t="str" cm="1">
        <f t="array" ref="AT189">_xlfn.IFS(N189&lt;=2.5,"Assente o entro 2.5 cm",AND(L189="Con gradino/i",N189&gt;2.5,N189&lt;=5),"fra 2.5 e 5 cm",AND(L189="Con gradino/i",N189&gt;5,N189&lt;=10),"fra 5 e 10 cm",AND(L189="Con gradino/i",N189&gt;10,N189&lt;=15),"tra 10 e 15 cm",AND(L189="Con gradino/i",N189&gt;15),"oltre 15 cm",TRUE,"")</f>
        <v>fra 5 e 10 cm</v>
      </c>
      <c r="AU189" s="2" t="s">
        <v>2960</v>
      </c>
      <c r="AV189" s="2">
        <f t="shared" si="5"/>
        <v>62.5</v>
      </c>
      <c r="AW189" s="6" t="s">
        <v>3400</v>
      </c>
      <c r="AX189" s="2" t="s">
        <v>3424</v>
      </c>
      <c r="AY189" s="2" t="s">
        <v>3426</v>
      </c>
    </row>
    <row r="190" spans="1:51" ht="15.75" customHeight="1" thickBot="1" x14ac:dyDescent="0.3">
      <c r="A190" s="120" t="s">
        <v>1528</v>
      </c>
      <c r="B190" s="36" t="s">
        <v>1770</v>
      </c>
      <c r="C190" s="36" t="s">
        <v>1529</v>
      </c>
      <c r="D190" s="6" t="s">
        <v>341</v>
      </c>
      <c r="E190" s="3" t="str">
        <f t="shared" si="6"/>
        <v>Via Saragozza 91/a Bologna</v>
      </c>
      <c r="F190" s="40" t="s">
        <v>2032</v>
      </c>
      <c r="G190" s="38" t="str" cm="1">
        <f t="array" ref="G190">[1]!FINDLATITUDE(E190)</f>
        <v/>
      </c>
      <c r="H190" s="38" t="str" cm="1">
        <f t="array" ref="H190">[1]!FINDLONGITUDE(E190)</f>
        <v/>
      </c>
      <c r="I190" s="45" t="s">
        <v>2253</v>
      </c>
      <c r="J190" s="45" t="s">
        <v>2408</v>
      </c>
      <c r="K190" s="37"/>
      <c r="L190" s="72" t="s">
        <v>1204</v>
      </c>
      <c r="M190" s="120" t="s">
        <v>1498</v>
      </c>
      <c r="N190" s="36">
        <v>3</v>
      </c>
      <c r="O190" s="36" t="s">
        <v>1530</v>
      </c>
      <c r="P190" s="46" t="s">
        <v>2224</v>
      </c>
      <c r="Q190" s="36" t="s">
        <v>3</v>
      </c>
      <c r="R190" s="36" t="s">
        <v>1531</v>
      </c>
      <c r="S190" s="36" t="s">
        <v>5</v>
      </c>
      <c r="T190" s="36" t="s">
        <v>16</v>
      </c>
      <c r="U190"/>
      <c r="V190"/>
      <c r="W190"/>
      <c r="X190" s="121"/>
      <c r="Y190"/>
      <c r="Z190"/>
      <c r="AA190"/>
      <c r="AB190"/>
      <c r="AC190"/>
      <c r="AD190"/>
      <c r="AF190" s="93" t="s">
        <v>2596</v>
      </c>
      <c r="AK190"/>
      <c r="AM190"/>
      <c r="AR190" s="97" t="s">
        <v>2842</v>
      </c>
      <c r="AS190" s="6" t="s">
        <v>348</v>
      </c>
      <c r="AT190" s="70" t="str" cm="1">
        <f t="array" ref="AT190">_xlfn.IFS(N190&lt;=2.5,"Assente o entro 2.5 cm",AND(L190="Con gradino/i",N190&gt;2.5,N190&lt;=5),"fra 2.5 e 5 cm",AND(L190="Con gradino/i",N190&gt;5,N190&lt;=10),"fra 5 e 10 cm",AND(L190="Con gradino/i",N190&gt;10,N190&lt;=15),"tra 10 e 15 cm",AND(L190="Con gradino/i",N190&gt;15),"oltre 15 cm",TRUE,"")</f>
        <v/>
      </c>
      <c r="AV190" s="2">
        <f t="shared" si="5"/>
        <v>25</v>
      </c>
      <c r="AW190" s="6" t="s">
        <v>3400</v>
      </c>
      <c r="AX190" s="2" t="s">
        <v>3424</v>
      </c>
      <c r="AY190" s="2" t="s">
        <v>3426</v>
      </c>
    </row>
    <row r="191" spans="1:51" ht="15.75" customHeight="1" thickBot="1" x14ac:dyDescent="0.3">
      <c r="A191" s="120" t="s">
        <v>1532</v>
      </c>
      <c r="B191" s="36" t="s">
        <v>1</v>
      </c>
      <c r="C191" s="36" t="s">
        <v>1533</v>
      </c>
      <c r="D191" s="6" t="s">
        <v>341</v>
      </c>
      <c r="E191" s="3" t="str">
        <f t="shared" si="6"/>
        <v>Via Saragozza 91/b Bologna</v>
      </c>
      <c r="F191" s="40" t="s">
        <v>2033</v>
      </c>
      <c r="G191" s="38" t="str" cm="1">
        <f t="array" ref="G191">[1]!FINDLATITUDE(E191)</f>
        <v/>
      </c>
      <c r="H191" s="38" t="str" cm="1">
        <f t="array" ref="H191">[1]!FINDLONGITUDE(E191)</f>
        <v/>
      </c>
      <c r="I191" s="45" t="s">
        <v>2254</v>
      </c>
      <c r="J191" s="45" t="s">
        <v>2409</v>
      </c>
      <c r="K191" s="37"/>
      <c r="L191" s="72" t="s">
        <v>3015</v>
      </c>
      <c r="M191" s="120" t="s">
        <v>1514</v>
      </c>
      <c r="N191" s="36">
        <v>6</v>
      </c>
      <c r="O191" s="36" t="s">
        <v>33</v>
      </c>
      <c r="P191" s="46" t="s">
        <v>2225</v>
      </c>
      <c r="Q191" s="36" t="s">
        <v>1534</v>
      </c>
      <c r="R191" s="36" t="s">
        <v>468</v>
      </c>
      <c r="S191" s="36" t="s">
        <v>5</v>
      </c>
      <c r="T191" s="36" t="s">
        <v>6</v>
      </c>
      <c r="U191" s="123" t="s">
        <v>1204</v>
      </c>
      <c r="V191" s="36">
        <v>7</v>
      </c>
      <c r="W191" s="86">
        <v>0.15</v>
      </c>
      <c r="X191" s="121"/>
      <c r="Y191"/>
      <c r="Z191"/>
      <c r="AA191"/>
      <c r="AB191"/>
      <c r="AC191"/>
      <c r="AD191"/>
      <c r="AF191" s="93" t="s">
        <v>2597</v>
      </c>
      <c r="AK191" s="93" t="s">
        <v>2598</v>
      </c>
      <c r="AM191"/>
      <c r="AR191" s="97" t="s">
        <v>2842</v>
      </c>
      <c r="AS191" s="6" t="s">
        <v>348</v>
      </c>
      <c r="AT191" s="70" t="str" cm="1">
        <f t="array" ref="AT191">_xlfn.IFS(N191&lt;=2.5,"Assente o entro 2.5 cm",AND(L191="Con gradino/i",N191&gt;2.5,N191&lt;=5),"fra 2.5 e 5 cm",AND(L191="Con gradino/i",N191&gt;5,N191&lt;=10),"fra 5 e 10 cm",AND(L191="Con gradino/i",N191&gt;10,N191&lt;=15),"tra 10 e 15 cm",AND(L191="Con gradino/i",N191&gt;15),"oltre 15 cm",TRUE,"")</f>
        <v/>
      </c>
      <c r="AV191" s="2">
        <f t="shared" si="5"/>
        <v>50</v>
      </c>
      <c r="AW191" s="6" t="s">
        <v>3400</v>
      </c>
      <c r="AX191" s="2" t="s">
        <v>3424</v>
      </c>
      <c r="AY191" s="2" t="s">
        <v>3426</v>
      </c>
    </row>
    <row r="192" spans="1:51" ht="15.75" customHeight="1" thickBot="1" x14ac:dyDescent="0.3">
      <c r="A192" s="120" t="s">
        <v>1535</v>
      </c>
      <c r="B192" s="36" t="s">
        <v>1716</v>
      </c>
      <c r="C192" s="36" t="s">
        <v>1536</v>
      </c>
      <c r="D192" s="6" t="s">
        <v>341</v>
      </c>
      <c r="E192" s="3" t="str">
        <f t="shared" si="6"/>
        <v>Via Saragozza 93/b Bologna</v>
      </c>
      <c r="F192" s="40" t="s">
        <v>2034</v>
      </c>
      <c r="G192" s="38" t="str" cm="1">
        <f t="array" ref="G192">[1]!FINDLATITUDE(E192)</f>
        <v/>
      </c>
      <c r="H192" s="38" t="str" cm="1">
        <f t="array" ref="H192">[1]!FINDLONGITUDE(E192)</f>
        <v/>
      </c>
      <c r="I192" s="45" t="s">
        <v>2255</v>
      </c>
      <c r="J192" s="45" t="s">
        <v>2410</v>
      </c>
      <c r="K192" s="37"/>
      <c r="L192" s="72" t="s">
        <v>1203</v>
      </c>
      <c r="M192" s="120" t="s">
        <v>1498</v>
      </c>
      <c r="N192" s="36">
        <v>2</v>
      </c>
      <c r="O192" s="36" t="s">
        <v>5</v>
      </c>
      <c r="Q192" s="36" t="s">
        <v>3</v>
      </c>
      <c r="R192" s="36" t="s">
        <v>468</v>
      </c>
      <c r="S192" s="36" t="s">
        <v>5</v>
      </c>
      <c r="T192" s="36" t="s">
        <v>16</v>
      </c>
      <c r="U192"/>
      <c r="V192"/>
      <c r="W192"/>
      <c r="X192" s="121"/>
      <c r="Y192"/>
      <c r="Z192"/>
      <c r="AA192"/>
      <c r="AB192"/>
      <c r="AC192"/>
      <c r="AD192"/>
      <c r="AF192" s="93" t="s">
        <v>2599</v>
      </c>
      <c r="AK192"/>
      <c r="AM192"/>
      <c r="AR192" s="97" t="s">
        <v>2842</v>
      </c>
      <c r="AS192" s="6" t="s">
        <v>348</v>
      </c>
      <c r="AT192" s="70" t="str" cm="1">
        <f t="array" ref="AT192">_xlfn.IFS(N192&lt;=2.5,"Assente o entro 2.5 cm",AND(L192="Con gradino/i",N192&gt;2.5,N192&lt;=5),"fra 2.5 e 5 cm",AND(L192="Con gradino/i",N192&gt;5,N192&lt;=10),"fra 5 e 10 cm",AND(L192="Con gradino/i",N192&gt;10,N192&lt;=15),"tra 10 e 15 cm",AND(L192="Con gradino/i",N192&gt;15),"oltre 15 cm",TRUE,"")</f>
        <v>Assente o entro 2.5 cm</v>
      </c>
      <c r="AU192" s="2" t="s">
        <v>2959</v>
      </c>
      <c r="AV192" s="2">
        <f t="shared" si="5"/>
        <v>16.666666666666668</v>
      </c>
      <c r="AW192" s="6" t="s">
        <v>3400</v>
      </c>
      <c r="AX192" s="2" t="s">
        <v>3424</v>
      </c>
      <c r="AY192" s="2" t="s">
        <v>3426</v>
      </c>
    </row>
    <row r="193" spans="1:51" ht="15.75" customHeight="1" thickBot="1" x14ac:dyDescent="0.3">
      <c r="A193" s="120" t="s">
        <v>1537</v>
      </c>
      <c r="B193" s="36" t="s">
        <v>1770</v>
      </c>
      <c r="C193" s="36" t="s">
        <v>1538</v>
      </c>
      <c r="D193" s="6" t="s">
        <v>341</v>
      </c>
      <c r="E193" s="3" t="str">
        <f t="shared" si="6"/>
        <v>Via Saragozza 95/a Bologna</v>
      </c>
      <c r="F193" s="40" t="s">
        <v>2035</v>
      </c>
      <c r="G193" s="38" t="str" cm="1">
        <f t="array" ref="G193">[1]!FINDLATITUDE(E193)</f>
        <v/>
      </c>
      <c r="H193" s="38" t="str" cm="1">
        <f t="array" ref="H193">[1]!FINDLONGITUDE(E193)</f>
        <v/>
      </c>
      <c r="I193" s="45" t="s">
        <v>2256</v>
      </c>
      <c r="J193" s="45" t="s">
        <v>2411</v>
      </c>
      <c r="K193" s="37"/>
      <c r="L193" s="72" t="s">
        <v>3015</v>
      </c>
      <c r="M193" s="120" t="s">
        <v>1514</v>
      </c>
      <c r="N193" s="36">
        <v>3</v>
      </c>
      <c r="O193" s="36" t="s">
        <v>33</v>
      </c>
      <c r="P193" s="46" t="s">
        <v>2226</v>
      </c>
      <c r="Q193" s="36" t="s">
        <v>1539</v>
      </c>
      <c r="R193" s="36" t="s">
        <v>1540</v>
      </c>
      <c r="S193" s="36" t="s">
        <v>5</v>
      </c>
      <c r="T193" s="36" t="s">
        <v>16</v>
      </c>
      <c r="U193"/>
      <c r="V193"/>
      <c r="W193"/>
      <c r="X193" s="121"/>
      <c r="Y193"/>
      <c r="Z193"/>
      <c r="AA193"/>
      <c r="AB193"/>
      <c r="AC193"/>
      <c r="AD193"/>
      <c r="AF193" s="93" t="s">
        <v>2600</v>
      </c>
      <c r="AK193"/>
      <c r="AM193"/>
      <c r="AR193" s="97" t="s">
        <v>2842</v>
      </c>
      <c r="AS193" s="6" t="s">
        <v>348</v>
      </c>
      <c r="AT193" s="70" t="str" cm="1">
        <f t="array" ref="AT193">_xlfn.IFS(N193&lt;=2.5,"Assente o entro 2.5 cm",AND(L193="Con gradino/i",N193&gt;2.5,N193&lt;=5),"fra 2.5 e 5 cm",AND(L193="Con gradino/i",N193&gt;5,N193&lt;=10),"fra 5 e 10 cm",AND(L193="Con gradino/i",N193&gt;10,N193&lt;=15),"tra 10 e 15 cm",AND(L193="Con gradino/i",N193&gt;15),"oltre 15 cm",TRUE,"")</f>
        <v/>
      </c>
      <c r="AV193" s="2">
        <f t="shared" si="5"/>
        <v>25</v>
      </c>
      <c r="AW193" s="6" t="s">
        <v>3400</v>
      </c>
      <c r="AX193" s="2" t="s">
        <v>3424</v>
      </c>
      <c r="AY193" s="2" t="s">
        <v>3426</v>
      </c>
    </row>
    <row r="194" spans="1:51" ht="15.75" customHeight="1" thickBot="1" x14ac:dyDescent="0.3">
      <c r="A194" s="120" t="s">
        <v>1541</v>
      </c>
      <c r="B194" s="36" t="s">
        <v>1</v>
      </c>
      <c r="C194" s="36" t="s">
        <v>1542</v>
      </c>
      <c r="D194" s="6" t="s">
        <v>341</v>
      </c>
      <c r="E194" s="3" t="str">
        <f t="shared" si="6"/>
        <v>Via Saragozza 97/b Bologna</v>
      </c>
      <c r="F194" s="40" t="s">
        <v>2036</v>
      </c>
      <c r="G194" s="38" t="str" cm="1">
        <f t="array" ref="G194">[1]!FINDLATITUDE(E194)</f>
        <v/>
      </c>
      <c r="H194" s="38" t="str" cm="1">
        <f t="array" ref="H194">[1]!FINDLONGITUDE(E194)</f>
        <v/>
      </c>
      <c r="I194" s="45" t="s">
        <v>2258</v>
      </c>
      <c r="J194" s="45" t="s">
        <v>2413</v>
      </c>
      <c r="K194" s="37"/>
      <c r="L194" s="72" t="s">
        <v>3015</v>
      </c>
      <c r="M194" s="120" t="s">
        <v>1498</v>
      </c>
      <c r="N194" s="36">
        <v>13</v>
      </c>
      <c r="O194" s="36" t="s">
        <v>33</v>
      </c>
      <c r="P194" s="46" t="s">
        <v>2223</v>
      </c>
      <c r="Q194" s="36" t="s">
        <v>3</v>
      </c>
      <c r="R194" s="36" t="s">
        <v>1543</v>
      </c>
      <c r="S194" s="36" t="s">
        <v>5</v>
      </c>
      <c r="T194" s="36" t="s">
        <v>6</v>
      </c>
      <c r="U194" s="123" t="s">
        <v>1203</v>
      </c>
      <c r="V194"/>
      <c r="W194" s="86"/>
      <c r="X194" s="121"/>
      <c r="Y194"/>
      <c r="Z194"/>
      <c r="AA194"/>
      <c r="AB194"/>
      <c r="AC194"/>
      <c r="AD194"/>
      <c r="AF194" s="90" t="s">
        <v>2601</v>
      </c>
      <c r="AK194"/>
      <c r="AM194"/>
      <c r="AR194" s="97" t="s">
        <v>2842</v>
      </c>
      <c r="AS194" s="6" t="s">
        <v>348</v>
      </c>
      <c r="AT194" s="70" t="str" cm="1">
        <f t="array" ref="AT194">_xlfn.IFS(N194&lt;=2.5,"Assente o entro 2.5 cm",AND(L194="Con gradino/i",N194&gt;2.5,N194&lt;=5),"fra 2.5 e 5 cm",AND(L194="Con gradino/i",N194&gt;5,N194&lt;=10),"fra 5 e 10 cm",AND(L194="Con gradino/i",N194&gt;10,N194&lt;=15),"tra 10 e 15 cm",AND(L194="Con gradino/i",N194&gt;15),"oltre 15 cm",TRUE,"")</f>
        <v/>
      </c>
      <c r="AV194" s="2">
        <f t="shared" si="5"/>
        <v>108.33333333333334</v>
      </c>
      <c r="AW194" s="6" t="s">
        <v>3400</v>
      </c>
      <c r="AX194" s="2" t="s">
        <v>3424</v>
      </c>
      <c r="AY194" s="2" t="s">
        <v>3426</v>
      </c>
    </row>
    <row r="195" spans="1:51" ht="15.75" customHeight="1" thickBot="1" x14ac:dyDescent="0.3">
      <c r="A195" s="120" t="s">
        <v>1544</v>
      </c>
      <c r="B195" s="36" t="s">
        <v>230</v>
      </c>
      <c r="C195" s="36" t="s">
        <v>1545</v>
      </c>
      <c r="D195" s="6" t="s">
        <v>341</v>
      </c>
      <c r="E195" s="3" t="str">
        <f t="shared" si="6"/>
        <v>Via Saragozza 97/c Bologna</v>
      </c>
      <c r="F195" s="40" t="s">
        <v>2037</v>
      </c>
      <c r="G195" s="38" t="str" cm="1">
        <f t="array" ref="G195">[1]!FINDLATITUDE(E195)</f>
        <v/>
      </c>
      <c r="H195" s="38" t="str" cm="1">
        <f t="array" ref="H195">[1]!FINDLONGITUDE(E195)</f>
        <v/>
      </c>
      <c r="I195" s="45" t="s">
        <v>2257</v>
      </c>
      <c r="J195" s="45" t="s">
        <v>2412</v>
      </c>
      <c r="K195" s="37"/>
      <c r="L195" s="72" t="s">
        <v>3015</v>
      </c>
      <c r="M195" s="120" t="s">
        <v>1498</v>
      </c>
      <c r="N195" s="36">
        <v>15</v>
      </c>
      <c r="O195" s="36" t="s">
        <v>33</v>
      </c>
      <c r="P195" s="46" t="s">
        <v>2227</v>
      </c>
      <c r="Q195" s="36" t="s">
        <v>3</v>
      </c>
      <c r="R195" s="36" t="s">
        <v>451</v>
      </c>
      <c r="S195" s="36" t="s">
        <v>5</v>
      </c>
      <c r="T195" s="36" t="s">
        <v>16</v>
      </c>
      <c r="U195"/>
      <c r="V195"/>
      <c r="W195"/>
      <c r="X195" s="121"/>
      <c r="Y195"/>
      <c r="Z195"/>
      <c r="AA195"/>
      <c r="AB195"/>
      <c r="AC195"/>
      <c r="AD195"/>
      <c r="AF195" s="93" t="s">
        <v>2602</v>
      </c>
      <c r="AK195"/>
      <c r="AM195"/>
      <c r="AR195" s="97" t="s">
        <v>2842</v>
      </c>
      <c r="AS195" s="6" t="s">
        <v>348</v>
      </c>
      <c r="AT195" s="70" t="str" cm="1">
        <f t="array" ref="AT195">_xlfn.IFS(N195&lt;=2.5,"Assente o entro 2.5 cm",AND(L195="Con gradino/i",N195&gt;2.5,N195&lt;=5),"fra 2.5 e 5 cm",AND(L195="Con gradino/i",N195&gt;5,N195&lt;=10),"fra 5 e 10 cm",AND(L195="Con gradino/i",N195&gt;10,N195&lt;=15),"tra 10 e 15 cm",AND(L195="Con gradino/i",N195&gt;15),"oltre 15 cm",TRUE,"")</f>
        <v/>
      </c>
      <c r="AV195" s="2">
        <f t="shared" ref="AV195:AV258" si="7">N195/0.12</f>
        <v>125</v>
      </c>
      <c r="AW195" s="6" t="s">
        <v>3400</v>
      </c>
      <c r="AX195" s="2" t="s">
        <v>3424</v>
      </c>
      <c r="AY195" s="2" t="s">
        <v>3426</v>
      </c>
    </row>
    <row r="196" spans="1:51" ht="15.75" customHeight="1" thickBot="1" x14ac:dyDescent="0.3">
      <c r="A196" s="120" t="s">
        <v>1546</v>
      </c>
      <c r="B196" s="36" t="s">
        <v>1770</v>
      </c>
      <c r="C196" s="36" t="s">
        <v>1542</v>
      </c>
      <c r="D196" s="6" t="s">
        <v>341</v>
      </c>
      <c r="E196" s="3" t="str">
        <f t="shared" si="6"/>
        <v>Via Saragozza 97/b Bologna</v>
      </c>
      <c r="F196" s="40" t="s">
        <v>2036</v>
      </c>
      <c r="G196" s="38" t="str" cm="1">
        <f t="array" ref="G196">[1]!FINDLATITUDE(E196)</f>
        <v/>
      </c>
      <c r="H196" s="38" t="str" cm="1">
        <f t="array" ref="H196">[1]!FINDLONGITUDE(E196)</f>
        <v/>
      </c>
      <c r="I196" s="45" t="s">
        <v>2258</v>
      </c>
      <c r="J196" s="45" t="s">
        <v>2413</v>
      </c>
      <c r="K196" s="37"/>
      <c r="L196" s="72" t="s">
        <v>3015</v>
      </c>
      <c r="M196" s="120" t="s">
        <v>1514</v>
      </c>
      <c r="N196" s="36">
        <v>14</v>
      </c>
      <c r="O196" s="36" t="s">
        <v>29</v>
      </c>
      <c r="P196" s="46" t="s">
        <v>2228</v>
      </c>
      <c r="Q196" s="36" t="s">
        <v>3</v>
      </c>
      <c r="R196" s="36" t="s">
        <v>10</v>
      </c>
      <c r="S196" s="36" t="s">
        <v>5</v>
      </c>
      <c r="T196" s="36" t="s">
        <v>16</v>
      </c>
      <c r="U196"/>
      <c r="V196"/>
      <c r="W196"/>
      <c r="X196" s="121"/>
      <c r="Y196"/>
      <c r="Z196"/>
      <c r="AA196"/>
      <c r="AB196"/>
      <c r="AC196"/>
      <c r="AD196"/>
      <c r="AF196" s="93" t="s">
        <v>2603</v>
      </c>
      <c r="AK196"/>
      <c r="AM196"/>
      <c r="AR196" s="97" t="s">
        <v>2842</v>
      </c>
      <c r="AS196" s="6" t="s">
        <v>348</v>
      </c>
      <c r="AT196" s="70" t="str" cm="1">
        <f t="array" ref="AT196">_xlfn.IFS(N196&lt;=2.5,"Assente o entro 2.5 cm",AND(L196="Con gradino/i",N196&gt;2.5,N196&lt;=5),"fra 2.5 e 5 cm",AND(L196="Con gradino/i",N196&gt;5,N196&lt;=10),"fra 5 e 10 cm",AND(L196="Con gradino/i",N196&gt;10,N196&lt;=15),"tra 10 e 15 cm",AND(L196="Con gradino/i",N196&gt;15),"oltre 15 cm",TRUE,"")</f>
        <v/>
      </c>
      <c r="AV196" s="2">
        <f t="shared" si="7"/>
        <v>116.66666666666667</v>
      </c>
      <c r="AW196" s="6" t="s">
        <v>3400</v>
      </c>
      <c r="AX196" s="2" t="s">
        <v>3424</v>
      </c>
      <c r="AY196" s="2" t="s">
        <v>3426</v>
      </c>
    </row>
    <row r="197" spans="1:51" ht="15.75" customHeight="1" thickBot="1" x14ac:dyDescent="0.3">
      <c r="A197" s="120" t="s">
        <v>1547</v>
      </c>
      <c r="B197" s="36" t="s">
        <v>2561</v>
      </c>
      <c r="C197" s="36" t="s">
        <v>1548</v>
      </c>
      <c r="D197" s="6" t="s">
        <v>341</v>
      </c>
      <c r="E197" s="3" t="str">
        <f t="shared" si="6"/>
        <v>Via Saragozza 101/a Bologna</v>
      </c>
      <c r="F197" s="40" t="s">
        <v>2038</v>
      </c>
      <c r="G197" s="38" t="str" cm="1">
        <f t="array" ref="G197">[1]!FINDLATITUDE(E197)</f>
        <v/>
      </c>
      <c r="H197" s="38" t="str" cm="1">
        <f t="array" ref="H197">[1]!FINDLONGITUDE(E197)</f>
        <v/>
      </c>
      <c r="I197" s="45" t="s">
        <v>2259</v>
      </c>
      <c r="J197" s="45" t="s">
        <v>2414</v>
      </c>
      <c r="K197" s="37"/>
      <c r="L197" s="72" t="s">
        <v>1203</v>
      </c>
      <c r="M197" s="120" t="s">
        <v>1495</v>
      </c>
      <c r="N197"/>
      <c r="O197" s="36" t="s">
        <v>5</v>
      </c>
      <c r="Q197" s="36" t="s">
        <v>3</v>
      </c>
      <c r="R197" s="36" t="s">
        <v>20</v>
      </c>
      <c r="S197" s="36" t="s">
        <v>5</v>
      </c>
      <c r="T197" s="36" t="s">
        <v>16</v>
      </c>
      <c r="U197"/>
      <c r="V197"/>
      <c r="W197"/>
      <c r="X197" s="121"/>
      <c r="Y197"/>
      <c r="Z197"/>
      <c r="AA197"/>
      <c r="AB197"/>
      <c r="AC197"/>
      <c r="AD197"/>
      <c r="AF197" s="93" t="s">
        <v>2604</v>
      </c>
      <c r="AK197"/>
      <c r="AM197"/>
      <c r="AR197" s="97" t="s">
        <v>2842</v>
      </c>
      <c r="AS197" s="6" t="s">
        <v>348</v>
      </c>
      <c r="AT197" s="70" t="str" cm="1">
        <f t="array" ref="AT197">_xlfn.IFS(N197&lt;=2.5,"Assente o entro 2.5 cm",AND(L197="Con gradino/i",N197&gt;2.5,N197&lt;=5),"fra 2.5 e 5 cm",AND(L197="Con gradino/i",N197&gt;5,N197&lt;=10),"fra 5 e 10 cm",AND(L197="Con gradino/i",N197&gt;10,N197&lt;=15),"tra 10 e 15 cm",AND(L197="Con gradino/i",N197&gt;15),"oltre 15 cm",TRUE,"")</f>
        <v>Assente o entro 2.5 cm</v>
      </c>
      <c r="AU197" s="2" t="s">
        <v>2959</v>
      </c>
      <c r="AV197" s="2">
        <f t="shared" si="7"/>
        <v>0</v>
      </c>
      <c r="AW197" s="6" t="s">
        <v>3400</v>
      </c>
      <c r="AX197" s="2" t="s">
        <v>3424</v>
      </c>
      <c r="AY197" s="2" t="s">
        <v>3426</v>
      </c>
    </row>
    <row r="198" spans="1:51" ht="15.75" customHeight="1" thickBot="1" x14ac:dyDescent="0.3">
      <c r="A198" s="120" t="s">
        <v>1549</v>
      </c>
      <c r="B198" s="36" t="s">
        <v>2562</v>
      </c>
      <c r="C198" s="36" t="s">
        <v>1550</v>
      </c>
      <c r="D198" s="6" t="s">
        <v>341</v>
      </c>
      <c r="E198" s="3" t="str">
        <f t="shared" si="6"/>
        <v>Via Saragozza 101/c Bologna</v>
      </c>
      <c r="F198" s="40" t="s">
        <v>2039</v>
      </c>
      <c r="G198" s="38" t="str" cm="1">
        <f t="array" ref="G198">[1]!FINDLATITUDE(E198)</f>
        <v/>
      </c>
      <c r="H198" s="38" t="str" cm="1">
        <f t="array" ref="H198">[1]!FINDLONGITUDE(E198)</f>
        <v/>
      </c>
      <c r="I198" s="45" t="s">
        <v>2260</v>
      </c>
      <c r="J198" s="45" t="s">
        <v>2415</v>
      </c>
      <c r="K198" s="37"/>
      <c r="L198" s="72" t="s">
        <v>1203</v>
      </c>
      <c r="M198" s="120" t="s">
        <v>1495</v>
      </c>
      <c r="N198"/>
      <c r="O198" s="36" t="s">
        <v>5</v>
      </c>
      <c r="Q198" s="36" t="s">
        <v>3</v>
      </c>
      <c r="R198" s="36" t="s">
        <v>451</v>
      </c>
      <c r="S198" s="36" t="s">
        <v>416</v>
      </c>
      <c r="T198" s="36" t="s">
        <v>16</v>
      </c>
      <c r="U198"/>
      <c r="V198"/>
      <c r="W198"/>
      <c r="X198" s="121"/>
      <c r="Y198"/>
      <c r="Z198"/>
      <c r="AA198"/>
      <c r="AB198"/>
      <c r="AC198"/>
      <c r="AD198"/>
      <c r="AF198" s="93" t="s">
        <v>2605</v>
      </c>
      <c r="AK198"/>
      <c r="AM198"/>
      <c r="AR198" s="97" t="s">
        <v>2842</v>
      </c>
      <c r="AS198" s="6" t="s">
        <v>348</v>
      </c>
      <c r="AT198" s="70" t="str" cm="1">
        <f t="array" ref="AT198">_xlfn.IFS(N198&lt;=2.5,"Assente o entro 2.5 cm",AND(L198="Con gradino/i",N198&gt;2.5,N198&lt;=5),"fra 2.5 e 5 cm",AND(L198="Con gradino/i",N198&gt;5,N198&lt;=10),"fra 5 e 10 cm",AND(L198="Con gradino/i",N198&gt;10,N198&lt;=15),"tra 10 e 15 cm",AND(L198="Con gradino/i",N198&gt;15),"oltre 15 cm",TRUE,"")</f>
        <v>Assente o entro 2.5 cm</v>
      </c>
      <c r="AU198" s="2" t="s">
        <v>2959</v>
      </c>
      <c r="AV198" s="2">
        <f t="shared" si="7"/>
        <v>0</v>
      </c>
      <c r="AW198" s="6" t="s">
        <v>3400</v>
      </c>
      <c r="AX198" s="2" t="s">
        <v>3424</v>
      </c>
      <c r="AY198" s="2" t="s">
        <v>3426</v>
      </c>
    </row>
    <row r="199" spans="1:51" ht="15.75" customHeight="1" thickBot="1" x14ac:dyDescent="0.3">
      <c r="A199" s="120" t="s">
        <v>1551</v>
      </c>
      <c r="B199" s="36" t="s">
        <v>1</v>
      </c>
      <c r="C199" s="36" t="s">
        <v>1548</v>
      </c>
      <c r="D199" s="6" t="s">
        <v>341</v>
      </c>
      <c r="E199" s="3" t="str">
        <f t="shared" si="6"/>
        <v>Via Saragozza 101/a Bologna</v>
      </c>
      <c r="F199" s="40" t="s">
        <v>2038</v>
      </c>
      <c r="G199" s="38" t="str" cm="1">
        <f t="array" ref="G199">[1]!FINDLATITUDE(E199)</f>
        <v/>
      </c>
      <c r="H199" s="38" t="str" cm="1">
        <f t="array" ref="H199">[1]!FINDLONGITUDE(E199)</f>
        <v/>
      </c>
      <c r="I199" s="45" t="s">
        <v>2259</v>
      </c>
      <c r="J199" s="45" t="s">
        <v>2414</v>
      </c>
      <c r="K199" s="37"/>
      <c r="L199" s="72" t="s">
        <v>1205</v>
      </c>
      <c r="M199" s="120" t="s">
        <v>1498</v>
      </c>
      <c r="N199" s="36">
        <v>16</v>
      </c>
      <c r="O199" s="36" t="s">
        <v>5</v>
      </c>
      <c r="Q199" s="36" t="s">
        <v>3</v>
      </c>
      <c r="R199" s="36" t="s">
        <v>451</v>
      </c>
      <c r="S199" s="36" t="s">
        <v>5</v>
      </c>
      <c r="T199" s="36" t="s">
        <v>16</v>
      </c>
      <c r="U199"/>
      <c r="V199"/>
      <c r="W199"/>
      <c r="X199" s="121"/>
      <c r="Y199"/>
      <c r="Z199"/>
      <c r="AA199"/>
      <c r="AB199"/>
      <c r="AC199"/>
      <c r="AD199"/>
      <c r="AF199" s="93" t="s">
        <v>2606</v>
      </c>
      <c r="AK199"/>
      <c r="AM199"/>
      <c r="AR199" s="97" t="s">
        <v>2842</v>
      </c>
      <c r="AS199" s="6" t="s">
        <v>348</v>
      </c>
      <c r="AT199" s="70" t="str" cm="1">
        <f t="array" ref="AT199">_xlfn.IFS(N199&lt;=2.5,"Assente o entro 2.5 cm",AND(L199="Con gradino/i",N199&gt;2.5,N199&lt;=5),"fra 2.5 e 5 cm",AND(L199="Con gradino/i",N199&gt;5,N199&lt;=10),"fra 5 e 10 cm",AND(L199="Con gradino/i",N199&gt;10,N199&lt;=15),"tra 10 e 15 cm",AND(L199="Con gradino/i",N199&gt;15),"oltre 15 cm",TRUE,"")</f>
        <v>oltre 15 cm</v>
      </c>
      <c r="AU199" s="2" t="s">
        <v>2958</v>
      </c>
      <c r="AV199" s="2">
        <f t="shared" si="7"/>
        <v>133.33333333333334</v>
      </c>
      <c r="AW199" s="6" t="s">
        <v>3400</v>
      </c>
      <c r="AX199" s="2" t="s">
        <v>3424</v>
      </c>
      <c r="AY199" s="2" t="s">
        <v>3426</v>
      </c>
    </row>
    <row r="200" spans="1:51" ht="15.75" customHeight="1" thickBot="1" x14ac:dyDescent="0.3">
      <c r="A200" s="120" t="s">
        <v>1552</v>
      </c>
      <c r="B200" s="36" t="s">
        <v>1770</v>
      </c>
      <c r="C200" s="36" t="s">
        <v>1553</v>
      </c>
      <c r="D200" s="6" t="s">
        <v>341</v>
      </c>
      <c r="E200" s="3" t="str">
        <f t="shared" ref="E200:E203" si="8">CONCATENATE(C200," ",D200)</f>
        <v>Via Saragozza 112/h Bologna</v>
      </c>
      <c r="F200" s="40" t="s">
        <v>2040</v>
      </c>
      <c r="G200" s="38" t="str" cm="1">
        <f t="array" ref="G200">[1]!FINDLATITUDE(E200)</f>
        <v/>
      </c>
      <c r="H200" s="38" t="str" cm="1">
        <f t="array" ref="H200">[1]!FINDLONGITUDE(E200)</f>
        <v/>
      </c>
      <c r="I200" s="45" t="s">
        <v>2261</v>
      </c>
      <c r="J200" s="45" t="s">
        <v>2416</v>
      </c>
      <c r="K200" s="37"/>
      <c r="L200" s="76" t="s">
        <v>1205</v>
      </c>
      <c r="M200" s="120" t="s">
        <v>1498</v>
      </c>
      <c r="N200" s="36">
        <v>15</v>
      </c>
      <c r="O200" s="36" t="s">
        <v>5</v>
      </c>
      <c r="Q200" s="36" t="s">
        <v>54</v>
      </c>
      <c r="R200" s="36" t="s">
        <v>1554</v>
      </c>
      <c r="S200" s="36" t="s">
        <v>5</v>
      </c>
      <c r="T200" s="36" t="s">
        <v>16</v>
      </c>
      <c r="U200"/>
      <c r="V200"/>
      <c r="W200"/>
      <c r="X200" s="121"/>
      <c r="Y200"/>
      <c r="Z200"/>
      <c r="AA200"/>
      <c r="AB200"/>
      <c r="AC200"/>
      <c r="AD200"/>
      <c r="AF200" s="93" t="s">
        <v>2607</v>
      </c>
      <c r="AK200"/>
      <c r="AM200"/>
      <c r="AR200" s="97" t="s">
        <v>2842</v>
      </c>
      <c r="AS200" s="6" t="s">
        <v>348</v>
      </c>
      <c r="AT200" s="70" t="str" cm="1">
        <f t="array" ref="AT200">_xlfn.IFS(N200&lt;=2.5,"Assente o entro 2.5 cm",AND(L200="Con gradino/i",N200&gt;2.5,N200&lt;=5),"fra 2.5 e 5 cm",AND(L200="Con gradino/i",N200&gt;5,N200&lt;=10),"fra 5 e 10 cm",AND(L200="Con gradino/i",N200&gt;10,N200&lt;=15),"tra 10 e 15 cm",AND(L200="Con gradino/i",N200&gt;15),"oltre 15 cm",TRUE,"")</f>
        <v>tra 10 e 15 cm</v>
      </c>
      <c r="AV200" s="2">
        <f t="shared" si="7"/>
        <v>125</v>
      </c>
      <c r="AW200" s="6" t="s">
        <v>3400</v>
      </c>
      <c r="AX200" s="2" t="s">
        <v>3424</v>
      </c>
      <c r="AY200" s="2" t="s">
        <v>3426</v>
      </c>
    </row>
    <row r="201" spans="1:51" ht="15.75" customHeight="1" thickBot="1" x14ac:dyDescent="0.3">
      <c r="A201" s="120" t="s">
        <v>1555</v>
      </c>
      <c r="B201" s="36" t="s">
        <v>1</v>
      </c>
      <c r="C201" s="36" t="s">
        <v>1556</v>
      </c>
      <c r="D201" s="6" t="s">
        <v>341</v>
      </c>
      <c r="E201" s="3" t="str">
        <f t="shared" si="8"/>
        <v>Via Andrea Costa 4 H Bologna</v>
      </c>
      <c r="F201" s="40" t="s">
        <v>2041</v>
      </c>
      <c r="G201" s="38" t="str" cm="1">
        <f t="array" ref="G201">[1]!FINDLATITUDE(E201)</f>
        <v/>
      </c>
      <c r="H201" s="38" t="str" cm="1">
        <f t="array" ref="H201">[1]!FINDLONGITUDE(E201)</f>
        <v/>
      </c>
      <c r="I201" s="45" t="s">
        <v>2262</v>
      </c>
      <c r="J201" s="45" t="s">
        <v>2417</v>
      </c>
      <c r="K201" s="37"/>
      <c r="L201" s="72" t="s">
        <v>3015</v>
      </c>
      <c r="M201" s="120" t="s">
        <v>1514</v>
      </c>
      <c r="N201" s="36">
        <v>15</v>
      </c>
      <c r="O201" s="36" t="s">
        <v>29</v>
      </c>
      <c r="P201" s="46" t="s">
        <v>2229</v>
      </c>
      <c r="Q201" s="36" t="s">
        <v>3</v>
      </c>
      <c r="R201" s="36" t="s">
        <v>434</v>
      </c>
      <c r="S201" s="36" t="s">
        <v>5</v>
      </c>
      <c r="T201" s="36" t="s">
        <v>6</v>
      </c>
      <c r="U201" s="123" t="s">
        <v>1205</v>
      </c>
      <c r="V201" s="36">
        <v>10</v>
      </c>
      <c r="W201" s="86"/>
      <c r="X201" s="121"/>
      <c r="Y201" s="36" t="s">
        <v>2570</v>
      </c>
      <c r="Z201" s="36" t="s">
        <v>16</v>
      </c>
      <c r="AA201" s="36" t="s">
        <v>16</v>
      </c>
      <c r="AB201" s="36" t="s">
        <v>16</v>
      </c>
      <c r="AC201" s="36" t="s">
        <v>16</v>
      </c>
      <c r="AD201" s="36" t="s">
        <v>30</v>
      </c>
      <c r="AF201" s="93" t="s">
        <v>2608</v>
      </c>
      <c r="AK201" s="36" t="s">
        <v>2609</v>
      </c>
      <c r="AL201" s="45" t="s">
        <v>2610</v>
      </c>
      <c r="AM201"/>
      <c r="AR201" s="97" t="s">
        <v>2842</v>
      </c>
      <c r="AS201" s="6" t="s">
        <v>348</v>
      </c>
      <c r="AT201" s="70" t="str" cm="1">
        <f t="array" ref="AT201">_xlfn.IFS(N201&lt;=2.5,"Assente o entro 2.5 cm",AND(L201="Con gradino/i",N201&gt;2.5,N201&lt;=5),"fra 2.5 e 5 cm",AND(L201="Con gradino/i",N201&gt;5,N201&lt;=10),"fra 5 e 10 cm",AND(L201="Con gradino/i",N201&gt;10,N201&lt;=15),"tra 10 e 15 cm",AND(L201="Con gradino/i",N201&gt;15),"oltre 15 cm",TRUE,"")</f>
        <v/>
      </c>
      <c r="AV201" s="2">
        <f t="shared" si="7"/>
        <v>125</v>
      </c>
      <c r="AW201" s="6" t="s">
        <v>3401</v>
      </c>
      <c r="AX201" s="2" t="s">
        <v>3425</v>
      </c>
      <c r="AY201" s="2" t="s">
        <v>3426</v>
      </c>
    </row>
    <row r="202" spans="1:51" ht="15.75" customHeight="1" thickBot="1" x14ac:dyDescent="0.3">
      <c r="A202" s="120" t="s">
        <v>1558</v>
      </c>
      <c r="B202" s="36" t="s">
        <v>1</v>
      </c>
      <c r="C202" s="36" t="s">
        <v>1559</v>
      </c>
      <c r="D202" s="6" t="s">
        <v>341</v>
      </c>
      <c r="E202" s="3" t="str">
        <f t="shared" si="8"/>
        <v>Via Andrea Costa 1a Bologna</v>
      </c>
      <c r="F202" s="40" t="s">
        <v>2042</v>
      </c>
      <c r="G202" s="38" t="str" cm="1">
        <f t="array" ref="G202">[1]!FINDLATITUDE(E202)</f>
        <v/>
      </c>
      <c r="H202" s="38" t="str" cm="1">
        <f t="array" ref="H202">[1]!FINDLONGITUDE(E202)</f>
        <v/>
      </c>
      <c r="I202" s="45" t="s">
        <v>2263</v>
      </c>
      <c r="J202" s="45" t="s">
        <v>2418</v>
      </c>
      <c r="K202" s="37"/>
      <c r="L202" s="72" t="s">
        <v>3015</v>
      </c>
      <c r="M202" s="120" t="s">
        <v>1514</v>
      </c>
      <c r="N202" s="36">
        <v>10</v>
      </c>
      <c r="O202" s="36" t="s">
        <v>1560</v>
      </c>
      <c r="P202" s="46" t="s">
        <v>2225</v>
      </c>
      <c r="Q202" s="36" t="s">
        <v>3</v>
      </c>
      <c r="R202" s="36" t="s">
        <v>468</v>
      </c>
      <c r="S202" s="36" t="s">
        <v>5</v>
      </c>
      <c r="T202" s="36" t="s">
        <v>6</v>
      </c>
      <c r="U202" s="123" t="s">
        <v>1204</v>
      </c>
      <c r="V202" s="36">
        <v>10</v>
      </c>
      <c r="W202" s="86">
        <v>0.13</v>
      </c>
      <c r="X202" s="121"/>
      <c r="Y202"/>
      <c r="Z202"/>
      <c r="AA202"/>
      <c r="AB202"/>
      <c r="AC202"/>
      <c r="AD202"/>
      <c r="AF202" s="93" t="s">
        <v>2611</v>
      </c>
      <c r="AK202" s="90" t="s">
        <v>2612</v>
      </c>
      <c r="AM202"/>
      <c r="AR202" s="97" t="s">
        <v>2842</v>
      </c>
      <c r="AS202" s="6" t="s">
        <v>348</v>
      </c>
      <c r="AT202" s="70" t="str" cm="1">
        <f t="array" ref="AT202">_xlfn.IFS(N202&lt;=2.5,"Assente o entro 2.5 cm",AND(L202="Con gradino/i",N202&gt;2.5,N202&lt;=5),"fra 2.5 e 5 cm",AND(L202="Con gradino/i",N202&gt;5,N202&lt;=10),"fra 5 e 10 cm",AND(L202="Con gradino/i",N202&gt;10,N202&lt;=15),"tra 10 e 15 cm",AND(L202="Con gradino/i",N202&gt;15),"oltre 15 cm",TRUE,"")</f>
        <v/>
      </c>
      <c r="AV202" s="2">
        <f t="shared" si="7"/>
        <v>83.333333333333343</v>
      </c>
      <c r="AW202" s="6" t="s">
        <v>3401</v>
      </c>
      <c r="AX202" s="2" t="s">
        <v>3425</v>
      </c>
      <c r="AY202" s="2" t="s">
        <v>3426</v>
      </c>
    </row>
    <row r="203" spans="1:51" ht="15.75" customHeight="1" thickBot="1" x14ac:dyDescent="0.3">
      <c r="A203" s="120" t="s">
        <v>1561</v>
      </c>
      <c r="B203" s="36" t="s">
        <v>276</v>
      </c>
      <c r="C203" s="36" t="s">
        <v>1562</v>
      </c>
      <c r="D203" s="6" t="s">
        <v>341</v>
      </c>
      <c r="E203" s="3" t="str">
        <f t="shared" si="8"/>
        <v>Via Andrea Costa 1/b Bologna</v>
      </c>
      <c r="F203" s="40" t="s">
        <v>2043</v>
      </c>
      <c r="G203" s="38" t="str" cm="1">
        <f t="array" ref="G203">[1]!FINDLATITUDE(E203)</f>
        <v/>
      </c>
      <c r="H203" s="38" t="str" cm="1">
        <f t="array" ref="H203">[1]!FINDLONGITUDE(E203)</f>
        <v/>
      </c>
      <c r="I203" s="45" t="s">
        <v>2264</v>
      </c>
      <c r="J203" s="45" t="s">
        <v>2419</v>
      </c>
      <c r="K203" s="37"/>
      <c r="L203" s="72" t="s">
        <v>1205</v>
      </c>
      <c r="M203" s="120" t="s">
        <v>1498</v>
      </c>
      <c r="N203" s="36">
        <v>10</v>
      </c>
      <c r="O203" s="36" t="s">
        <v>5</v>
      </c>
      <c r="Q203" s="36" t="s">
        <v>3</v>
      </c>
      <c r="R203" s="36" t="s">
        <v>468</v>
      </c>
      <c r="S203" s="36" t="s">
        <v>5</v>
      </c>
      <c r="T203" s="36" t="s">
        <v>16</v>
      </c>
      <c r="U203"/>
      <c r="V203"/>
      <c r="W203"/>
      <c r="X203" s="121"/>
      <c r="Y203"/>
      <c r="Z203"/>
      <c r="AA203"/>
      <c r="AB203"/>
      <c r="AC203"/>
      <c r="AD203"/>
      <c r="AF203" s="93" t="s">
        <v>2613</v>
      </c>
      <c r="AK203"/>
      <c r="AM203"/>
      <c r="AR203" s="97" t="s">
        <v>2842</v>
      </c>
      <c r="AS203" s="6" t="s">
        <v>348</v>
      </c>
      <c r="AT203" s="70" t="str" cm="1">
        <f t="array" ref="AT203">_xlfn.IFS(N203&lt;=2.5,"Assente o entro 2.5 cm",AND(L203="Con gradino/i",N203&gt;2.5,N203&lt;=5),"fra 2.5 e 5 cm",AND(L203="Con gradino/i",N203&gt;5,N203&lt;=10),"fra 5 e 10 cm",AND(L203="Con gradino/i",N203&gt;10,N203&lt;=15),"tra 10 e 15 cm",AND(L203="Con gradino/i",N203&gt;15),"oltre 15 cm",TRUE,"")</f>
        <v>fra 5 e 10 cm</v>
      </c>
      <c r="AU203" s="2" t="s">
        <v>2960</v>
      </c>
      <c r="AV203" s="2">
        <f t="shared" si="7"/>
        <v>83.333333333333343</v>
      </c>
      <c r="AW203" s="6" t="s">
        <v>3401</v>
      </c>
      <c r="AX203" s="2" t="s">
        <v>3425</v>
      </c>
      <c r="AY203" s="2" t="s">
        <v>3426</v>
      </c>
    </row>
    <row r="204" spans="1:51" ht="15.75" customHeight="1" thickBot="1" x14ac:dyDescent="0.3">
      <c r="A204" s="134" t="s">
        <v>1563</v>
      </c>
      <c r="B204" s="95" t="s">
        <v>295</v>
      </c>
      <c r="C204" s="95" t="s">
        <v>1564</v>
      </c>
      <c r="D204" s="6" t="s">
        <v>341</v>
      </c>
      <c r="E204" s="3" t="str">
        <f t="shared" ref="E204:E242" si="9">CONCATENATE(C204," ",D204)</f>
        <v>Via Andrea Costa 7/b Bologna</v>
      </c>
      <c r="F204" s="40" t="s">
        <v>2044</v>
      </c>
      <c r="G204" s="38" t="str" cm="1">
        <f t="array" ref="G204">[1]!FINDLATITUDE(E204)</f>
        <v/>
      </c>
      <c r="H204" s="38" t="str" cm="1">
        <f t="array" ref="H204">[1]!FINDLONGITUDE(E204)</f>
        <v/>
      </c>
      <c r="I204" s="45" t="s">
        <v>2265</v>
      </c>
      <c r="J204" s="45" t="s">
        <v>2420</v>
      </c>
      <c r="K204" s="108"/>
      <c r="L204" s="72" t="s">
        <v>1205</v>
      </c>
      <c r="M204" s="134" t="s">
        <v>1498</v>
      </c>
      <c r="N204" s="95">
        <v>5</v>
      </c>
      <c r="O204" s="95" t="s">
        <v>5</v>
      </c>
      <c r="Q204" s="95" t="s">
        <v>3</v>
      </c>
      <c r="R204" s="95" t="s">
        <v>465</v>
      </c>
      <c r="S204" s="95" t="s">
        <v>5</v>
      </c>
      <c r="T204" s="95" t="s">
        <v>16</v>
      </c>
      <c r="U204" s="95"/>
      <c r="V204" s="95"/>
      <c r="W204" s="95"/>
      <c r="X204" s="135"/>
      <c r="Y204" s="95"/>
      <c r="Z204" s="95"/>
      <c r="AA204" s="95"/>
      <c r="AB204" s="95"/>
      <c r="AC204" s="95"/>
      <c r="AD204" s="95"/>
      <c r="AF204" s="136" t="s">
        <v>2614</v>
      </c>
      <c r="AK204" s="95"/>
      <c r="AM204" s="95"/>
      <c r="AR204" s="99" t="s">
        <v>2842</v>
      </c>
      <c r="AS204" s="6" t="s">
        <v>348</v>
      </c>
      <c r="AT204" s="70" t="str" cm="1">
        <f t="array" ref="AT204">_xlfn.IFS(N204&lt;=2.5,"Assente o entro 2.5 cm",AND(L204="Con gradino/i",N204&gt;2.5,N204&lt;=5),"fra 2.5 e 5 cm",AND(L204="Con gradino/i",N204&gt;5,N204&lt;=10),"fra 5 e 10 cm",AND(L204="Con gradino/i",N204&gt;10,N204&lt;=15),"tra 10 e 15 cm",AND(L204="Con gradino/i",N204&gt;15),"oltre 15 cm",TRUE,"")</f>
        <v>fra 2.5 e 5 cm</v>
      </c>
      <c r="AU204" s="2" t="s">
        <v>2957</v>
      </c>
      <c r="AV204" s="2">
        <f t="shared" si="7"/>
        <v>41.666666666666671</v>
      </c>
      <c r="AW204" s="6" t="s">
        <v>3401</v>
      </c>
      <c r="AX204" s="2" t="s">
        <v>3425</v>
      </c>
      <c r="AY204" s="2" t="s">
        <v>3426</v>
      </c>
    </row>
    <row r="205" spans="1:51" ht="15.75" customHeight="1" thickBot="1" x14ac:dyDescent="0.3">
      <c r="A205" s="120" t="s">
        <v>1566</v>
      </c>
      <c r="B205" s="36" t="s">
        <v>2561</v>
      </c>
      <c r="C205" s="36" t="s">
        <v>1567</v>
      </c>
      <c r="D205" s="6" t="s">
        <v>341</v>
      </c>
      <c r="E205" s="3" t="str">
        <f t="shared" si="9"/>
        <v>Via Andrea Costa 9/a Bologna</v>
      </c>
      <c r="F205" s="40" t="s">
        <v>2045</v>
      </c>
      <c r="G205" s="38" t="str" cm="1">
        <f t="array" ref="G205">[1]!FINDLATITUDE(E205)</f>
        <v/>
      </c>
      <c r="H205" s="38" t="str" cm="1">
        <f t="array" ref="H205">[1]!FINDLONGITUDE(E205)</f>
        <v/>
      </c>
      <c r="I205" s="45" t="s">
        <v>2266</v>
      </c>
      <c r="J205" s="45" t="s">
        <v>2421</v>
      </c>
      <c r="K205" s="37"/>
      <c r="L205" s="72" t="s">
        <v>1205</v>
      </c>
      <c r="M205" s="120" t="s">
        <v>1498</v>
      </c>
      <c r="N205" s="36">
        <v>23</v>
      </c>
      <c r="O205" s="36" t="s">
        <v>5</v>
      </c>
      <c r="Q205" s="36" t="s">
        <v>3</v>
      </c>
      <c r="R205" s="36" t="s">
        <v>180</v>
      </c>
      <c r="S205" s="36" t="s">
        <v>5</v>
      </c>
      <c r="T205" s="36" t="s">
        <v>16</v>
      </c>
      <c r="U205"/>
      <c r="V205"/>
      <c r="W205"/>
      <c r="X205" s="121"/>
      <c r="Y205"/>
      <c r="Z205"/>
      <c r="AA205"/>
      <c r="AB205"/>
      <c r="AC205"/>
      <c r="AD205"/>
      <c r="AF205" s="93" t="s">
        <v>2615</v>
      </c>
      <c r="AK205"/>
      <c r="AM205"/>
      <c r="AR205" s="97" t="s">
        <v>2842</v>
      </c>
      <c r="AS205" s="6" t="s">
        <v>348</v>
      </c>
      <c r="AT205" s="70" t="str" cm="1">
        <f t="array" ref="AT205">_xlfn.IFS(N205&lt;=2.5,"Assente o entro 2.5 cm",AND(L205="Con gradino/i",N205&gt;2.5,N205&lt;=5),"fra 2.5 e 5 cm",AND(L205="Con gradino/i",N205&gt;5,N205&lt;=10),"fra 5 e 10 cm",AND(L205="Con gradino/i",N205&gt;10,N205&lt;=15),"tra 10 e 15 cm",AND(L205="Con gradino/i",N205&gt;15),"oltre 15 cm",TRUE,"")</f>
        <v>oltre 15 cm</v>
      </c>
      <c r="AU205" s="2" t="s">
        <v>2958</v>
      </c>
      <c r="AV205" s="2">
        <f t="shared" si="7"/>
        <v>191.66666666666669</v>
      </c>
      <c r="AW205" s="6" t="s">
        <v>3401</v>
      </c>
      <c r="AX205" s="2" t="s">
        <v>3425</v>
      </c>
      <c r="AY205" s="2" t="s">
        <v>3426</v>
      </c>
    </row>
    <row r="206" spans="1:51" ht="15.75" customHeight="1" thickBot="1" x14ac:dyDescent="0.3">
      <c r="A206" s="120" t="s">
        <v>1568</v>
      </c>
      <c r="B206" s="36" t="s">
        <v>2561</v>
      </c>
      <c r="C206" s="36" t="s">
        <v>1569</v>
      </c>
      <c r="D206" s="6" t="s">
        <v>341</v>
      </c>
      <c r="E206" s="3" t="str">
        <f t="shared" si="9"/>
        <v>Via Andrea Costa 11/b Bologna</v>
      </c>
      <c r="F206" s="40" t="s">
        <v>2046</v>
      </c>
      <c r="G206" s="38" t="str" cm="1">
        <f t="array" ref="G206">[1]!FINDLATITUDE(E206)</f>
        <v/>
      </c>
      <c r="H206" s="38" t="str" cm="1">
        <f t="array" ref="H206">[1]!FINDLONGITUDE(E206)</f>
        <v/>
      </c>
      <c r="I206" s="45" t="s">
        <v>2267</v>
      </c>
      <c r="J206" s="45" t="s">
        <v>2422</v>
      </c>
      <c r="K206" s="37"/>
      <c r="L206" s="72" t="s">
        <v>1205</v>
      </c>
      <c r="M206" s="120" t="s">
        <v>1498</v>
      </c>
      <c r="N206" s="36">
        <v>20</v>
      </c>
      <c r="O206" s="36" t="s">
        <v>5</v>
      </c>
      <c r="Q206" s="36" t="s">
        <v>54</v>
      </c>
      <c r="R206" s="36" t="s">
        <v>1570</v>
      </c>
      <c r="S206" s="36" t="s">
        <v>5</v>
      </c>
      <c r="T206" s="36" t="s">
        <v>16</v>
      </c>
      <c r="U206"/>
      <c r="V206"/>
      <c r="W206"/>
      <c r="X206" s="121"/>
      <c r="Y206"/>
      <c r="Z206"/>
      <c r="AA206"/>
      <c r="AB206"/>
      <c r="AC206"/>
      <c r="AD206"/>
      <c r="AF206" s="93" t="s">
        <v>2616</v>
      </c>
      <c r="AK206"/>
      <c r="AM206"/>
      <c r="AR206" s="97" t="s">
        <v>2842</v>
      </c>
      <c r="AS206" s="6" t="s">
        <v>348</v>
      </c>
      <c r="AT206" s="70" t="str" cm="1">
        <f t="array" ref="AT206">_xlfn.IFS(N206&lt;=2.5,"Assente o entro 2.5 cm",AND(L206="Con gradino/i",N206&gt;2.5,N206&lt;=5),"fra 2.5 e 5 cm",AND(L206="Con gradino/i",N206&gt;5,N206&lt;=10),"fra 5 e 10 cm",AND(L206="Con gradino/i",N206&gt;10,N206&lt;=15),"tra 10 e 15 cm",AND(L206="Con gradino/i",N206&gt;15),"oltre 15 cm",TRUE,"")</f>
        <v>oltre 15 cm</v>
      </c>
      <c r="AU206" s="2" t="s">
        <v>2958</v>
      </c>
      <c r="AV206" s="2">
        <f t="shared" si="7"/>
        <v>166.66666666666669</v>
      </c>
      <c r="AW206" s="6" t="s">
        <v>3401</v>
      </c>
      <c r="AX206" s="2" t="s">
        <v>3425</v>
      </c>
      <c r="AY206" s="2" t="s">
        <v>3426</v>
      </c>
    </row>
    <row r="207" spans="1:51" ht="15.75" customHeight="1" thickBot="1" x14ac:dyDescent="0.3">
      <c r="A207" s="120" t="s">
        <v>1571</v>
      </c>
      <c r="B207" s="36" t="s">
        <v>1</v>
      </c>
      <c r="C207" s="36" t="s">
        <v>1572</v>
      </c>
      <c r="D207" s="6" t="s">
        <v>341</v>
      </c>
      <c r="E207" s="3" t="str">
        <f t="shared" si="9"/>
        <v>Via Andrea Costa 35/a Bologna</v>
      </c>
      <c r="F207" s="40" t="s">
        <v>2047</v>
      </c>
      <c r="G207" s="38" t="str" cm="1">
        <f t="array" ref="G207">[1]!FINDLATITUDE(E207)</f>
        <v/>
      </c>
      <c r="H207" s="38" t="str" cm="1">
        <f t="array" ref="H207">[1]!FINDLONGITUDE(E207)</f>
        <v/>
      </c>
      <c r="I207" s="45" t="s">
        <v>2268</v>
      </c>
      <c r="J207" s="45" t="s">
        <v>2423</v>
      </c>
      <c r="K207" s="37"/>
      <c r="L207" s="72" t="s">
        <v>3015</v>
      </c>
      <c r="M207" s="120" t="s">
        <v>1514</v>
      </c>
      <c r="N207" s="36">
        <v>30</v>
      </c>
      <c r="O207" s="36" t="s">
        <v>1573</v>
      </c>
      <c r="P207" s="46" t="s">
        <v>2230</v>
      </c>
      <c r="Q207" s="36" t="s">
        <v>3</v>
      </c>
      <c r="R207" s="36" t="s">
        <v>1527</v>
      </c>
      <c r="S207" s="36" t="s">
        <v>5</v>
      </c>
      <c r="T207" s="36" t="s">
        <v>16</v>
      </c>
      <c r="U207"/>
      <c r="V207"/>
      <c r="W207"/>
      <c r="X207" s="121"/>
      <c r="Y207"/>
      <c r="Z207"/>
      <c r="AA207"/>
      <c r="AB207"/>
      <c r="AC207"/>
      <c r="AD207"/>
      <c r="AF207" s="90" t="s">
        <v>2617</v>
      </c>
      <c r="AK207"/>
      <c r="AM207"/>
      <c r="AR207" s="97" t="s">
        <v>2842</v>
      </c>
      <c r="AS207" s="6" t="s">
        <v>348</v>
      </c>
      <c r="AT207" s="70" t="str" cm="1">
        <f t="array" ref="AT207">_xlfn.IFS(N207&lt;=2.5,"Assente o entro 2.5 cm",AND(L207="Con gradino/i",N207&gt;2.5,N207&lt;=5),"fra 2.5 e 5 cm",AND(L207="Con gradino/i",N207&gt;5,N207&lt;=10),"fra 5 e 10 cm",AND(L207="Con gradino/i",N207&gt;10,N207&lt;=15),"tra 10 e 15 cm",AND(L207="Con gradino/i",N207&gt;15),"oltre 15 cm",TRUE,"")</f>
        <v/>
      </c>
      <c r="AV207" s="2">
        <f t="shared" si="7"/>
        <v>250</v>
      </c>
      <c r="AW207" s="6" t="s">
        <v>3401</v>
      </c>
      <c r="AX207" s="2" t="s">
        <v>3425</v>
      </c>
      <c r="AY207" s="2" t="s">
        <v>3426</v>
      </c>
    </row>
    <row r="208" spans="1:51" ht="15.75" customHeight="1" thickBot="1" x14ac:dyDescent="0.3">
      <c r="A208" s="120" t="s">
        <v>1574</v>
      </c>
      <c r="B208" s="36" t="s">
        <v>1</v>
      </c>
      <c r="C208" s="36" t="s">
        <v>1575</v>
      </c>
      <c r="D208" s="6" t="s">
        <v>341</v>
      </c>
      <c r="E208" s="3" t="str">
        <f t="shared" si="9"/>
        <v>Via Andrea Costa 37/a Bologna</v>
      </c>
      <c r="F208" s="40" t="s">
        <v>2048</v>
      </c>
      <c r="G208" s="38" t="str" cm="1">
        <f t="array" ref="G208">[1]!FINDLATITUDE(E208)</f>
        <v/>
      </c>
      <c r="H208" s="38" t="str" cm="1">
        <f t="array" ref="H208">[1]!FINDLONGITUDE(E208)</f>
        <v/>
      </c>
      <c r="I208" s="45" t="s">
        <v>2270</v>
      </c>
      <c r="J208" s="45" t="s">
        <v>2425</v>
      </c>
      <c r="K208" s="37"/>
      <c r="L208" s="72" t="s">
        <v>1205</v>
      </c>
      <c r="M208" s="120" t="s">
        <v>1498</v>
      </c>
      <c r="N208" s="36">
        <v>13</v>
      </c>
      <c r="O208" s="36" t="s">
        <v>5</v>
      </c>
      <c r="Q208" s="36" t="s">
        <v>3</v>
      </c>
      <c r="R208" s="36" t="s">
        <v>20</v>
      </c>
      <c r="S208" s="36" t="s">
        <v>5</v>
      </c>
      <c r="T208" s="36" t="s">
        <v>16</v>
      </c>
      <c r="U208"/>
      <c r="V208"/>
      <c r="W208"/>
      <c r="X208" s="121"/>
      <c r="Y208"/>
      <c r="Z208"/>
      <c r="AA208"/>
      <c r="AB208"/>
      <c r="AC208"/>
      <c r="AD208"/>
      <c r="AF208" s="93" t="s">
        <v>2618</v>
      </c>
      <c r="AK208"/>
      <c r="AM208"/>
      <c r="AR208" s="97" t="s">
        <v>2842</v>
      </c>
      <c r="AS208" s="6" t="s">
        <v>348</v>
      </c>
      <c r="AT208" s="70" t="str" cm="1">
        <f t="array" ref="AT208">_xlfn.IFS(N208&lt;=2.5,"Assente o entro 2.5 cm",AND(L208="Con gradino/i",N208&gt;2.5,N208&lt;=5),"fra 2.5 e 5 cm",AND(L208="Con gradino/i",N208&gt;5,N208&lt;=10),"fra 5 e 10 cm",AND(L208="Con gradino/i",N208&gt;10,N208&lt;=15),"tra 10 e 15 cm",AND(L208="Con gradino/i",N208&gt;15),"oltre 15 cm",TRUE,"")</f>
        <v>tra 10 e 15 cm</v>
      </c>
      <c r="AU208" s="2" t="s">
        <v>2961</v>
      </c>
      <c r="AV208" s="2">
        <f t="shared" si="7"/>
        <v>108.33333333333334</v>
      </c>
      <c r="AW208" s="6" t="s">
        <v>3401</v>
      </c>
      <c r="AX208" s="2" t="s">
        <v>3425</v>
      </c>
      <c r="AY208" s="2" t="s">
        <v>3426</v>
      </c>
    </row>
    <row r="209" spans="1:51" ht="15.75" customHeight="1" thickBot="1" x14ac:dyDescent="0.3">
      <c r="A209" s="120" t="s">
        <v>1576</v>
      </c>
      <c r="B209" s="36" t="s">
        <v>295</v>
      </c>
      <c r="C209" s="36" t="s">
        <v>1577</v>
      </c>
      <c r="D209" s="6" t="s">
        <v>341</v>
      </c>
      <c r="E209" s="3" t="str">
        <f t="shared" si="9"/>
        <v>Via Andrea Costa 39c Bologna</v>
      </c>
      <c r="F209" s="40" t="s">
        <v>2049</v>
      </c>
      <c r="G209" s="38" t="str" cm="1">
        <f t="array" ref="G209">[1]!FINDLATITUDE(E209)</f>
        <v/>
      </c>
      <c r="H209" s="38" t="str" cm="1">
        <f t="array" ref="H209">[1]!FINDLONGITUDE(E209)</f>
        <v/>
      </c>
      <c r="I209" s="45" t="s">
        <v>2272</v>
      </c>
      <c r="J209" s="45" t="s">
        <v>2427</v>
      </c>
      <c r="K209" s="37"/>
      <c r="L209" s="72" t="s">
        <v>1205</v>
      </c>
      <c r="M209" s="120" t="s">
        <v>1498</v>
      </c>
      <c r="N209" s="36">
        <v>15</v>
      </c>
      <c r="O209" s="36" t="s">
        <v>5</v>
      </c>
      <c r="Q209" s="36" t="s">
        <v>3</v>
      </c>
      <c r="R209" s="36" t="s">
        <v>451</v>
      </c>
      <c r="S209" s="36" t="s">
        <v>5</v>
      </c>
      <c r="T209" s="36" t="s">
        <v>16</v>
      </c>
      <c r="U209"/>
      <c r="V209"/>
      <c r="W209"/>
      <c r="X209" s="121"/>
      <c r="Y209"/>
      <c r="Z209"/>
      <c r="AA209"/>
      <c r="AB209"/>
      <c r="AC209"/>
      <c r="AD209"/>
      <c r="AF209" s="93" t="s">
        <v>2619</v>
      </c>
      <c r="AK209"/>
      <c r="AM209"/>
      <c r="AR209" s="97" t="s">
        <v>2842</v>
      </c>
      <c r="AS209" s="6" t="s">
        <v>348</v>
      </c>
      <c r="AT209" s="70" t="str" cm="1">
        <f t="array" ref="AT209">_xlfn.IFS(N209&lt;=2.5,"Assente o entro 2.5 cm",AND(L209="Con gradino/i",N209&gt;2.5,N209&lt;=5),"fra 2.5 e 5 cm",AND(L209="Con gradino/i",N209&gt;5,N209&lt;=10),"fra 5 e 10 cm",AND(L209="Con gradino/i",N209&gt;10,N209&lt;=15),"tra 10 e 15 cm",AND(L209="Con gradino/i",N209&gt;15),"oltre 15 cm",TRUE,"")</f>
        <v>tra 10 e 15 cm</v>
      </c>
      <c r="AU209" s="2" t="s">
        <v>2961</v>
      </c>
      <c r="AV209" s="2">
        <f t="shared" si="7"/>
        <v>125</v>
      </c>
      <c r="AW209" s="6" t="s">
        <v>3401</v>
      </c>
      <c r="AX209" s="2" t="s">
        <v>3425</v>
      </c>
      <c r="AY209" s="2" t="s">
        <v>3426</v>
      </c>
    </row>
    <row r="210" spans="1:51" ht="15.75" customHeight="1" thickBot="1" x14ac:dyDescent="0.3">
      <c r="A210" s="120" t="s">
        <v>1578</v>
      </c>
      <c r="B210" s="36" t="s">
        <v>1579</v>
      </c>
      <c r="C210" s="36" t="s">
        <v>1580</v>
      </c>
      <c r="D210" s="6" t="s">
        <v>341</v>
      </c>
      <c r="E210" s="3" t="str">
        <f t="shared" si="9"/>
        <v>Via Andrea Costa 39 Bologna</v>
      </c>
      <c r="F210" s="40" t="s">
        <v>2050</v>
      </c>
      <c r="G210" s="38" t="str" cm="1">
        <f t="array" ref="G210">[1]!FINDLATITUDE(E210)</f>
        <v/>
      </c>
      <c r="H210" s="38" t="str" cm="1">
        <f t="array" ref="H210">[1]!FINDLONGITUDE(E210)</f>
        <v/>
      </c>
      <c r="I210" s="45" t="s">
        <v>2271</v>
      </c>
      <c r="J210" s="45" t="s">
        <v>2426</v>
      </c>
      <c r="K210" s="37"/>
      <c r="L210" s="72" t="s">
        <v>1205</v>
      </c>
      <c r="M210" s="120" t="s">
        <v>1498</v>
      </c>
      <c r="N210" s="36">
        <v>15</v>
      </c>
      <c r="O210" s="36" t="s">
        <v>5</v>
      </c>
      <c r="Q210" s="36" t="s">
        <v>3</v>
      </c>
      <c r="R210" s="36" t="s">
        <v>468</v>
      </c>
      <c r="S210" s="36" t="s">
        <v>5</v>
      </c>
      <c r="T210" s="36" t="s">
        <v>16</v>
      </c>
      <c r="U210"/>
      <c r="V210"/>
      <c r="W210"/>
      <c r="X210" s="121"/>
      <c r="Y210"/>
      <c r="Z210"/>
      <c r="AA210"/>
      <c r="AB210"/>
      <c r="AC210"/>
      <c r="AD210"/>
      <c r="AF210" s="93" t="s">
        <v>2620</v>
      </c>
      <c r="AK210"/>
      <c r="AM210"/>
      <c r="AR210" s="97" t="s">
        <v>2842</v>
      </c>
      <c r="AS210" s="6" t="s">
        <v>348</v>
      </c>
      <c r="AT210" s="70" t="str" cm="1">
        <f t="array" ref="AT210">_xlfn.IFS(N210&lt;=2.5,"Assente o entro 2.5 cm",AND(L210="Con gradino/i",N210&gt;2.5,N210&lt;=5),"fra 2.5 e 5 cm",AND(L210="Con gradino/i",N210&gt;5,N210&lt;=10),"fra 5 e 10 cm",AND(L210="Con gradino/i",N210&gt;10,N210&lt;=15),"tra 10 e 15 cm",AND(L210="Con gradino/i",N210&gt;15),"oltre 15 cm",TRUE,"")</f>
        <v>tra 10 e 15 cm</v>
      </c>
      <c r="AU210" s="2" t="s">
        <v>2961</v>
      </c>
      <c r="AV210" s="2">
        <f t="shared" si="7"/>
        <v>125</v>
      </c>
      <c r="AW210" s="6" t="s">
        <v>3401</v>
      </c>
      <c r="AX210" s="2" t="s">
        <v>3425</v>
      </c>
      <c r="AY210" s="2" t="s">
        <v>3426</v>
      </c>
    </row>
    <row r="211" spans="1:51" ht="15.75" customHeight="1" thickBot="1" x14ac:dyDescent="0.3">
      <c r="A211" s="120" t="s">
        <v>1581</v>
      </c>
      <c r="B211" s="36" t="s">
        <v>2561</v>
      </c>
      <c r="C211" s="36" t="s">
        <v>1582</v>
      </c>
      <c r="D211" s="6" t="s">
        <v>341</v>
      </c>
      <c r="E211" s="3" t="str">
        <f t="shared" si="9"/>
        <v>Via Andrea Costa 41/a Bologna</v>
      </c>
      <c r="F211" s="40" t="s">
        <v>2051</v>
      </c>
      <c r="G211" s="38" t="str" cm="1">
        <f t="array" ref="G211">[1]!FINDLATITUDE(E211)</f>
        <v/>
      </c>
      <c r="H211" s="38" t="str" cm="1">
        <f t="array" ref="H211">[1]!FINDLONGITUDE(E211)</f>
        <v/>
      </c>
      <c r="I211" s="45" t="s">
        <v>2273</v>
      </c>
      <c r="J211" s="45" t="s">
        <v>2428</v>
      </c>
      <c r="K211" s="37"/>
      <c r="L211" s="72" t="s">
        <v>1205</v>
      </c>
      <c r="M211" s="120" t="s">
        <v>1498</v>
      </c>
      <c r="N211" s="36">
        <v>12</v>
      </c>
      <c r="O211" s="36" t="s">
        <v>5</v>
      </c>
      <c r="Q211" s="36" t="s">
        <v>3</v>
      </c>
      <c r="R211" s="36" t="s">
        <v>233</v>
      </c>
      <c r="S211" s="36" t="s">
        <v>5</v>
      </c>
      <c r="T211" s="36" t="s">
        <v>16</v>
      </c>
      <c r="U211"/>
      <c r="V211"/>
      <c r="W211"/>
      <c r="X211" s="121"/>
      <c r="Y211"/>
      <c r="Z211"/>
      <c r="AA211"/>
      <c r="AB211"/>
      <c r="AC211"/>
      <c r="AD211"/>
      <c r="AF211" s="93" t="s">
        <v>2621</v>
      </c>
      <c r="AK211"/>
      <c r="AM211"/>
      <c r="AR211" s="97" t="s">
        <v>2842</v>
      </c>
      <c r="AS211" s="6" t="s">
        <v>348</v>
      </c>
      <c r="AT211" s="70" t="str" cm="1">
        <f t="array" ref="AT211">_xlfn.IFS(N211&lt;=2.5,"Assente o entro 2.5 cm",AND(L211="Con gradino/i",N211&gt;2.5,N211&lt;=5),"fra 2.5 e 5 cm",AND(L211="Con gradino/i",N211&gt;5,N211&lt;=10),"fra 5 e 10 cm",AND(L211="Con gradino/i",N211&gt;10,N211&lt;=15),"tra 10 e 15 cm",AND(L211="Con gradino/i",N211&gt;15),"oltre 15 cm",TRUE,"")</f>
        <v>tra 10 e 15 cm</v>
      </c>
      <c r="AU211" s="2" t="s">
        <v>2961</v>
      </c>
      <c r="AV211" s="2">
        <f t="shared" si="7"/>
        <v>100</v>
      </c>
      <c r="AW211" s="6" t="s">
        <v>3401</v>
      </c>
      <c r="AX211" s="2" t="s">
        <v>3425</v>
      </c>
      <c r="AY211" s="2" t="s">
        <v>3426</v>
      </c>
    </row>
    <row r="212" spans="1:51" ht="15.75" customHeight="1" thickBot="1" x14ac:dyDescent="0.3">
      <c r="A212" s="120" t="s">
        <v>1585</v>
      </c>
      <c r="B212" s="36" t="s">
        <v>473</v>
      </c>
      <c r="C212" s="36" t="s">
        <v>1586</v>
      </c>
      <c r="D212" s="6" t="s">
        <v>341</v>
      </c>
      <c r="E212" s="3" t="str">
        <f t="shared" si="9"/>
        <v>Via Andrea Costa 43/d Bologna</v>
      </c>
      <c r="F212" s="40" t="s">
        <v>2052</v>
      </c>
      <c r="G212" s="38" t="str" cm="1">
        <f t="array" ref="G212">[1]!FINDLATITUDE(E212)</f>
        <v/>
      </c>
      <c r="H212" s="38" t="str" cm="1">
        <f t="array" ref="H212">[1]!FINDLONGITUDE(E212)</f>
        <v/>
      </c>
      <c r="I212" s="45" t="s">
        <v>2275</v>
      </c>
      <c r="J212" s="45" t="s">
        <v>2430</v>
      </c>
      <c r="K212" s="37"/>
      <c r="L212" s="72" t="s">
        <v>1205</v>
      </c>
      <c r="M212" s="120" t="s">
        <v>1498</v>
      </c>
      <c r="N212" s="36">
        <v>5</v>
      </c>
      <c r="O212" s="36" t="s">
        <v>5</v>
      </c>
      <c r="Q212" s="36" t="s">
        <v>3</v>
      </c>
      <c r="R212" s="36" t="s">
        <v>180</v>
      </c>
      <c r="S212" s="36" t="s">
        <v>5</v>
      </c>
      <c r="T212" s="36" t="s">
        <v>16</v>
      </c>
      <c r="U212"/>
      <c r="V212"/>
      <c r="W212"/>
      <c r="X212" s="121"/>
      <c r="Y212"/>
      <c r="Z212"/>
      <c r="AA212"/>
      <c r="AB212"/>
      <c r="AC212"/>
      <c r="AD212"/>
      <c r="AF212" s="93" t="s">
        <v>2622</v>
      </c>
      <c r="AK212"/>
      <c r="AM212"/>
      <c r="AR212" s="97" t="s">
        <v>2842</v>
      </c>
      <c r="AS212" s="6" t="s">
        <v>348</v>
      </c>
      <c r="AT212" s="70" t="str" cm="1">
        <f t="array" ref="AT212">_xlfn.IFS(N212&lt;=2.5,"Assente o entro 2.5 cm",AND(L212="Con gradino/i",N212&gt;2.5,N212&lt;=5),"fra 2.5 e 5 cm",AND(L212="Con gradino/i",N212&gt;5,N212&lt;=10),"fra 5 e 10 cm",AND(L212="Con gradino/i",N212&gt;10,N212&lt;=15),"tra 10 e 15 cm",AND(L212="Con gradino/i",N212&gt;15),"oltre 15 cm",TRUE,"")</f>
        <v>fra 2.5 e 5 cm</v>
      </c>
      <c r="AU212" s="2" t="s">
        <v>2957</v>
      </c>
      <c r="AV212" s="2">
        <f t="shared" si="7"/>
        <v>41.666666666666671</v>
      </c>
      <c r="AW212" s="6" t="s">
        <v>3401</v>
      </c>
      <c r="AX212" s="2" t="s">
        <v>3425</v>
      </c>
      <c r="AY212" s="2" t="s">
        <v>3426</v>
      </c>
    </row>
    <row r="213" spans="1:51" ht="15.75" customHeight="1" thickBot="1" x14ac:dyDescent="0.3">
      <c r="A213" s="120" t="s">
        <v>116</v>
      </c>
      <c r="B213" s="36" t="s">
        <v>116</v>
      </c>
      <c r="C213" s="36" t="s">
        <v>1588</v>
      </c>
      <c r="D213" s="6" t="s">
        <v>341</v>
      </c>
      <c r="E213" s="3" t="str">
        <f t="shared" si="9"/>
        <v>Via Andrea Costa 47/b Bologna</v>
      </c>
      <c r="F213" s="40" t="s">
        <v>2053</v>
      </c>
      <c r="G213" s="38" t="str" cm="1">
        <f t="array" ref="G213">[1]!FINDLATITUDE(E213)</f>
        <v/>
      </c>
      <c r="H213" s="38" t="str" cm="1">
        <f t="array" ref="H213">[1]!FINDLONGITUDE(E213)</f>
        <v/>
      </c>
      <c r="I213" s="45" t="s">
        <v>2277</v>
      </c>
      <c r="J213" s="45" t="s">
        <v>2432</v>
      </c>
      <c r="K213" s="37"/>
      <c r="L213" s="72" t="s">
        <v>1205</v>
      </c>
      <c r="M213" s="120" t="s">
        <v>1498</v>
      </c>
      <c r="N213" s="36">
        <v>11</v>
      </c>
      <c r="O213" s="36" t="s">
        <v>5</v>
      </c>
      <c r="Q213" s="36" t="s">
        <v>54</v>
      </c>
      <c r="R213" s="36" t="s">
        <v>1570</v>
      </c>
      <c r="S213" s="36" t="s">
        <v>5</v>
      </c>
      <c r="T213" s="36" t="s">
        <v>16</v>
      </c>
      <c r="U213"/>
      <c r="V213"/>
      <c r="W213"/>
      <c r="X213" s="121"/>
      <c r="Y213"/>
      <c r="Z213"/>
      <c r="AA213"/>
      <c r="AB213"/>
      <c r="AC213"/>
      <c r="AD213"/>
      <c r="AF213" s="93" t="s">
        <v>2623</v>
      </c>
      <c r="AK213"/>
      <c r="AM213"/>
      <c r="AR213" s="97" t="s">
        <v>2842</v>
      </c>
      <c r="AS213" s="6" t="s">
        <v>348</v>
      </c>
      <c r="AT213" s="70" t="str" cm="1">
        <f t="array" ref="AT213">_xlfn.IFS(N213&lt;=2.5,"Assente o entro 2.5 cm",AND(L213="Con gradino/i",N213&gt;2.5,N213&lt;=5),"fra 2.5 e 5 cm",AND(L213="Con gradino/i",N213&gt;5,N213&lt;=10),"fra 5 e 10 cm",AND(L213="Con gradino/i",N213&gt;10,N213&lt;=15),"tra 10 e 15 cm",AND(L213="Con gradino/i",N213&gt;15),"oltre 15 cm",TRUE,"")</f>
        <v>tra 10 e 15 cm</v>
      </c>
      <c r="AU213" s="2" t="s">
        <v>2961</v>
      </c>
      <c r="AV213" s="2">
        <f t="shared" si="7"/>
        <v>91.666666666666671</v>
      </c>
      <c r="AW213" s="6" t="s">
        <v>3401</v>
      </c>
      <c r="AX213" s="2" t="s">
        <v>3425</v>
      </c>
      <c r="AY213" s="2" t="s">
        <v>3426</v>
      </c>
    </row>
    <row r="214" spans="1:51" ht="15.75" customHeight="1" thickBot="1" x14ac:dyDescent="0.3">
      <c r="A214" s="120" t="s">
        <v>1589</v>
      </c>
      <c r="B214" s="36" t="s">
        <v>1770</v>
      </c>
      <c r="C214" s="36" t="s">
        <v>1590</v>
      </c>
      <c r="D214" s="6" t="s">
        <v>341</v>
      </c>
      <c r="E214" s="3" t="str">
        <f t="shared" si="9"/>
        <v>Via Andrea costa61/b Bologna</v>
      </c>
      <c r="F214" s="40" t="s">
        <v>2054</v>
      </c>
      <c r="G214" s="38" t="str" cm="1">
        <f t="array" ref="G214">[1]!FINDLATITUDE(E214)</f>
        <v/>
      </c>
      <c r="H214" s="38" t="str" cm="1">
        <f t="array" ref="H214">[1]!FINDLONGITUDE(E214)</f>
        <v/>
      </c>
      <c r="I214" s="45" t="s">
        <v>2278</v>
      </c>
      <c r="J214" s="45" t="s">
        <v>2433</v>
      </c>
      <c r="K214" s="37"/>
      <c r="L214" s="72" t="s">
        <v>1203</v>
      </c>
      <c r="M214" s="120" t="s">
        <v>1514</v>
      </c>
      <c r="N214" s="36">
        <v>0.5</v>
      </c>
      <c r="O214" s="36" t="s">
        <v>1560</v>
      </c>
      <c r="P214" s="46" t="s">
        <v>2231</v>
      </c>
      <c r="Q214" s="36" t="s">
        <v>54</v>
      </c>
      <c r="R214" s="36" t="s">
        <v>1591</v>
      </c>
      <c r="S214" s="36" t="s">
        <v>5</v>
      </c>
      <c r="T214" s="36" t="s">
        <v>16</v>
      </c>
      <c r="U214"/>
      <c r="V214"/>
      <c r="W214"/>
      <c r="X214" s="121"/>
      <c r="Y214"/>
      <c r="Z214"/>
      <c r="AA214"/>
      <c r="AB214"/>
      <c r="AC214"/>
      <c r="AD214"/>
      <c r="AF214" s="93" t="s">
        <v>2624</v>
      </c>
      <c r="AK214"/>
      <c r="AM214"/>
      <c r="AR214" s="97" t="s">
        <v>2842</v>
      </c>
      <c r="AS214" s="6" t="s">
        <v>348</v>
      </c>
      <c r="AT214" s="70" t="str" cm="1">
        <f t="array" ref="AT214">_xlfn.IFS(N214&lt;=2.5,"Assente o entro 2.5 cm",AND(L214="Con gradino/i",N214&gt;2.5,N214&lt;=5),"fra 2.5 e 5 cm",AND(L214="Con gradino/i",N214&gt;5,N214&lt;=10),"fra 5 e 10 cm",AND(L214="Con gradino/i",N214&gt;10,N214&lt;=15),"tra 10 e 15 cm",AND(L214="Con gradino/i",N214&gt;15),"oltre 15 cm",TRUE,"")</f>
        <v>Assente o entro 2.5 cm</v>
      </c>
      <c r="AU214" s="2" t="s">
        <v>2959</v>
      </c>
      <c r="AV214" s="2">
        <f t="shared" si="7"/>
        <v>4.166666666666667</v>
      </c>
      <c r="AW214" s="6" t="s">
        <v>3401</v>
      </c>
      <c r="AX214" s="2" t="s">
        <v>3425</v>
      </c>
      <c r="AY214" s="2" t="s">
        <v>3426</v>
      </c>
    </row>
    <row r="215" spans="1:51" ht="15.75" customHeight="1" thickBot="1" x14ac:dyDescent="0.3">
      <c r="A215" s="120" t="s">
        <v>1592</v>
      </c>
      <c r="B215" s="36" t="s">
        <v>2563</v>
      </c>
      <c r="C215" s="36" t="s">
        <v>1593</v>
      </c>
      <c r="D215" s="6" t="s">
        <v>341</v>
      </c>
      <c r="E215" s="3" t="str">
        <f t="shared" si="9"/>
        <v>Via Andrea Costa 119a Bologna</v>
      </c>
      <c r="F215" s="40" t="s">
        <v>2055</v>
      </c>
      <c r="G215" s="38" t="str" cm="1">
        <f t="array" ref="G215">[1]!FINDLATITUDE(E215)</f>
        <v/>
      </c>
      <c r="H215" s="38" t="str" cm="1">
        <f t="array" ref="H215">[1]!FINDLONGITUDE(E215)</f>
        <v/>
      </c>
      <c r="I215" s="45" t="s">
        <v>2279</v>
      </c>
      <c r="J215" s="45" t="s">
        <v>2434</v>
      </c>
      <c r="K215" s="37"/>
      <c r="L215" s="72" t="s">
        <v>3015</v>
      </c>
      <c r="M215" s="120" t="s">
        <v>1514</v>
      </c>
      <c r="N215" s="36">
        <v>11</v>
      </c>
      <c r="O215" s="36" t="s">
        <v>33</v>
      </c>
      <c r="P215" s="46" t="s">
        <v>2232</v>
      </c>
      <c r="Q215" s="36" t="s">
        <v>3</v>
      </c>
      <c r="R215" s="36" t="s">
        <v>468</v>
      </c>
      <c r="S215" s="36" t="s">
        <v>5</v>
      </c>
      <c r="T215" s="36" t="s">
        <v>16</v>
      </c>
      <c r="U215"/>
      <c r="V215"/>
      <c r="W215"/>
      <c r="X215" s="121"/>
      <c r="Y215"/>
      <c r="Z215"/>
      <c r="AA215"/>
      <c r="AB215"/>
      <c r="AC215"/>
      <c r="AD215"/>
      <c r="AF215" s="36" t="s">
        <v>2625</v>
      </c>
      <c r="AG215" s="45" t="s">
        <v>2626</v>
      </c>
      <c r="AK215"/>
      <c r="AM215"/>
      <c r="AR215" s="97" t="s">
        <v>2842</v>
      </c>
      <c r="AS215" s="6" t="s">
        <v>348</v>
      </c>
      <c r="AT215" s="70" t="str" cm="1">
        <f t="array" ref="AT215">_xlfn.IFS(N215&lt;=2.5,"Assente o entro 2.5 cm",AND(L215="Con gradino/i",N215&gt;2.5,N215&lt;=5),"fra 2.5 e 5 cm",AND(L215="Con gradino/i",N215&gt;5,N215&lt;=10),"fra 5 e 10 cm",AND(L215="Con gradino/i",N215&gt;10,N215&lt;=15),"tra 10 e 15 cm",AND(L215="Con gradino/i",N215&gt;15),"oltre 15 cm",TRUE,"")</f>
        <v/>
      </c>
      <c r="AV215" s="2">
        <f t="shared" si="7"/>
        <v>91.666666666666671</v>
      </c>
      <c r="AW215" s="6" t="s">
        <v>3401</v>
      </c>
      <c r="AX215" s="2" t="s">
        <v>3425</v>
      </c>
      <c r="AY215" s="2" t="s">
        <v>3426</v>
      </c>
    </row>
    <row r="216" spans="1:51" ht="15.75" customHeight="1" thickBot="1" x14ac:dyDescent="0.3">
      <c r="A216" s="120" t="s">
        <v>1594</v>
      </c>
      <c r="B216" s="36" t="s">
        <v>1716</v>
      </c>
      <c r="C216" s="36" t="s">
        <v>1595</v>
      </c>
      <c r="D216" s="6" t="s">
        <v>341</v>
      </c>
      <c r="E216" s="3" t="str">
        <f t="shared" si="9"/>
        <v>Via Andrea Costa 119c Bologna</v>
      </c>
      <c r="F216" s="40" t="s">
        <v>2056</v>
      </c>
      <c r="G216" s="38" t="str" cm="1">
        <f t="array" ref="G216">[1]!FINDLATITUDE(E216)</f>
        <v/>
      </c>
      <c r="H216" s="38" t="str" cm="1">
        <f t="array" ref="H216">[1]!FINDLONGITUDE(E216)</f>
        <v/>
      </c>
      <c r="I216" s="45" t="s">
        <v>2280</v>
      </c>
      <c r="J216" s="45" t="s">
        <v>2435</v>
      </c>
      <c r="K216" s="37"/>
      <c r="L216" s="72" t="s">
        <v>1203</v>
      </c>
      <c r="M216" s="120" t="s">
        <v>1495</v>
      </c>
      <c r="N216" s="36">
        <v>2</v>
      </c>
      <c r="O216" s="36" t="s">
        <v>5</v>
      </c>
      <c r="Q216" s="36" t="s">
        <v>3</v>
      </c>
      <c r="R216" s="36" t="s">
        <v>1596</v>
      </c>
      <c r="S216" s="36" t="s">
        <v>5</v>
      </c>
      <c r="T216" s="36" t="s">
        <v>16</v>
      </c>
      <c r="U216"/>
      <c r="V216"/>
      <c r="W216"/>
      <c r="X216" s="121"/>
      <c r="Y216"/>
      <c r="Z216"/>
      <c r="AA216"/>
      <c r="AB216"/>
      <c r="AC216"/>
      <c r="AD216"/>
      <c r="AF216" s="93" t="s">
        <v>2627</v>
      </c>
      <c r="AK216"/>
      <c r="AM216"/>
      <c r="AR216" s="97" t="s">
        <v>2842</v>
      </c>
      <c r="AS216" s="6" t="s">
        <v>348</v>
      </c>
      <c r="AT216" s="70" t="str" cm="1">
        <f t="array" ref="AT216">_xlfn.IFS(N216&lt;=2.5,"Assente o entro 2.5 cm",AND(L216="Con gradino/i",N216&gt;2.5,N216&lt;=5),"fra 2.5 e 5 cm",AND(L216="Con gradino/i",N216&gt;5,N216&lt;=10),"fra 5 e 10 cm",AND(L216="Con gradino/i",N216&gt;10,N216&lt;=15),"tra 10 e 15 cm",AND(L216="Con gradino/i",N216&gt;15),"oltre 15 cm",TRUE,"")</f>
        <v>Assente o entro 2.5 cm</v>
      </c>
      <c r="AU216" s="2" t="s">
        <v>2959</v>
      </c>
      <c r="AV216" s="2">
        <f t="shared" si="7"/>
        <v>16.666666666666668</v>
      </c>
      <c r="AW216" s="6" t="s">
        <v>3401</v>
      </c>
      <c r="AX216" s="2" t="s">
        <v>3425</v>
      </c>
      <c r="AY216" s="2" t="s">
        <v>3426</v>
      </c>
    </row>
    <row r="217" spans="1:51" ht="15.75" customHeight="1" thickBot="1" x14ac:dyDescent="0.3">
      <c r="A217" s="120" t="s">
        <v>1597</v>
      </c>
      <c r="B217" s="36" t="s">
        <v>1770</v>
      </c>
      <c r="C217" s="36" t="s">
        <v>1598</v>
      </c>
      <c r="D217" s="6" t="s">
        <v>341</v>
      </c>
      <c r="E217" s="3" t="str">
        <f t="shared" si="9"/>
        <v>Via Andrea Costa 121/b Bologna</v>
      </c>
      <c r="F217" s="40" t="s">
        <v>2057</v>
      </c>
      <c r="G217" s="38" t="str" cm="1">
        <f t="array" ref="G217">[1]!FINDLATITUDE(E217)</f>
        <v/>
      </c>
      <c r="H217" s="38" t="str" cm="1">
        <f t="array" ref="H217">[1]!FINDLONGITUDE(E217)</f>
        <v/>
      </c>
      <c r="I217" s="45" t="s">
        <v>2282</v>
      </c>
      <c r="J217" s="45" t="s">
        <v>2437</v>
      </c>
      <c r="K217" s="37"/>
      <c r="L217" s="72" t="s">
        <v>1205</v>
      </c>
      <c r="M217" s="120" t="s">
        <v>1498</v>
      </c>
      <c r="N217" s="36">
        <v>28</v>
      </c>
      <c r="O217" s="36" t="s">
        <v>5</v>
      </c>
      <c r="Q217" s="36" t="s">
        <v>3</v>
      </c>
      <c r="R217" s="36" t="s">
        <v>468</v>
      </c>
      <c r="S217" s="36" t="s">
        <v>5</v>
      </c>
      <c r="T217" s="36" t="s">
        <v>16</v>
      </c>
      <c r="U217"/>
      <c r="V217"/>
      <c r="W217"/>
      <c r="X217" s="121"/>
      <c r="Y217"/>
      <c r="Z217"/>
      <c r="AA217"/>
      <c r="AB217"/>
      <c r="AC217"/>
      <c r="AD217"/>
      <c r="AF217" s="93" t="s">
        <v>2628</v>
      </c>
      <c r="AK217"/>
      <c r="AM217"/>
      <c r="AR217" s="97" t="s">
        <v>2842</v>
      </c>
      <c r="AS217" s="6" t="s">
        <v>348</v>
      </c>
      <c r="AT217" s="70" t="str" cm="1">
        <f t="array" ref="AT217">_xlfn.IFS(N217&lt;=2.5,"Assente o entro 2.5 cm",AND(L217="Con gradino/i",N217&gt;2.5,N217&lt;=5),"fra 2.5 e 5 cm",AND(L217="Con gradino/i",N217&gt;5,N217&lt;=10),"fra 5 e 10 cm",AND(L217="Con gradino/i",N217&gt;10,N217&lt;=15),"tra 10 e 15 cm",AND(L217="Con gradino/i",N217&gt;15),"oltre 15 cm",TRUE,"")</f>
        <v>oltre 15 cm</v>
      </c>
      <c r="AU217" s="2" t="s">
        <v>2958</v>
      </c>
      <c r="AV217" s="2">
        <f t="shared" si="7"/>
        <v>233.33333333333334</v>
      </c>
      <c r="AW217" s="6" t="s">
        <v>3401</v>
      </c>
      <c r="AX217" s="2" t="s">
        <v>3425</v>
      </c>
      <c r="AY217" s="2" t="s">
        <v>3426</v>
      </c>
    </row>
    <row r="218" spans="1:51" ht="15.75" customHeight="1" thickBot="1" x14ac:dyDescent="0.3">
      <c r="A218" s="120" t="s">
        <v>1599</v>
      </c>
      <c r="B218" s="36" t="s">
        <v>2564</v>
      </c>
      <c r="C218" s="36" t="s">
        <v>1600</v>
      </c>
      <c r="D218" s="6" t="s">
        <v>341</v>
      </c>
      <c r="E218" s="3" t="str">
        <f t="shared" si="9"/>
        <v>Via Andrea Costa 123 b Bologna</v>
      </c>
      <c r="F218" s="40" t="s">
        <v>2058</v>
      </c>
      <c r="G218" s="38" t="str" cm="1">
        <f t="array" ref="G218">[1]!FINDLATITUDE(E218)</f>
        <v/>
      </c>
      <c r="H218" s="38" t="str" cm="1">
        <f t="array" ref="H218">[1]!FINDLONGITUDE(E218)</f>
        <v/>
      </c>
      <c r="I218" s="45" t="s">
        <v>2283</v>
      </c>
      <c r="J218" s="45" t="s">
        <v>2438</v>
      </c>
      <c r="K218" s="37"/>
      <c r="L218" s="72" t="s">
        <v>1203</v>
      </c>
      <c r="M218" s="120" t="s">
        <v>1498</v>
      </c>
      <c r="N218" s="36">
        <v>2.5</v>
      </c>
      <c r="O218" s="36" t="s">
        <v>5</v>
      </c>
      <c r="Q218"/>
      <c r="R218"/>
      <c r="S218"/>
      <c r="T218" s="36" t="s">
        <v>16</v>
      </c>
      <c r="U218"/>
      <c r="V218"/>
      <c r="W218"/>
      <c r="X218" s="88"/>
      <c r="Y218"/>
      <c r="Z218"/>
      <c r="AA218"/>
      <c r="AB218"/>
      <c r="AC218"/>
      <c r="AD218"/>
      <c r="AF218" s="93" t="s">
        <v>2629</v>
      </c>
      <c r="AK218"/>
      <c r="AM218"/>
      <c r="AR218" s="97" t="s">
        <v>2842</v>
      </c>
      <c r="AS218" s="6" t="s">
        <v>348</v>
      </c>
      <c r="AT218" s="70" t="str" cm="1">
        <f t="array" ref="AT218">_xlfn.IFS(N218&lt;=2.5,"Assente o entro 2.5 cm",AND(L218="Con gradino/i",N218&gt;2.5,N218&lt;=5),"fra 2.5 e 5 cm",AND(L218="Con gradino/i",N218&gt;5,N218&lt;=10),"fra 5 e 10 cm",AND(L218="Con gradino/i",N218&gt;10,N218&lt;=15),"tra 10 e 15 cm",AND(L218="Con gradino/i",N218&gt;15),"oltre 15 cm",TRUE,"")</f>
        <v>Assente o entro 2.5 cm</v>
      </c>
      <c r="AU218" s="2" t="s">
        <v>2959</v>
      </c>
      <c r="AV218" s="2">
        <f t="shared" si="7"/>
        <v>20.833333333333336</v>
      </c>
      <c r="AW218" s="6" t="s">
        <v>3401</v>
      </c>
      <c r="AX218" s="2" t="s">
        <v>3425</v>
      </c>
      <c r="AY218" s="2" t="s">
        <v>3426</v>
      </c>
    </row>
    <row r="219" spans="1:51" ht="15.75" customHeight="1" thickBot="1" x14ac:dyDescent="0.3">
      <c r="A219" s="137" t="s">
        <v>1601</v>
      </c>
      <c r="B219" s="94" t="s">
        <v>2565</v>
      </c>
      <c r="C219" s="94" t="s">
        <v>1602</v>
      </c>
      <c r="D219" s="6" t="s">
        <v>341</v>
      </c>
      <c r="E219" s="3" t="str">
        <f t="shared" si="9"/>
        <v>Via Andrea Costa 125d Bologna</v>
      </c>
      <c r="F219" s="40" t="s">
        <v>2059</v>
      </c>
      <c r="G219" s="38" t="str" cm="1">
        <f t="array" ref="G219">[1]!FINDLATITUDE(E219)</f>
        <v/>
      </c>
      <c r="H219" s="38" t="str" cm="1">
        <f t="array" ref="H219">[1]!FINDLONGITUDE(E219)</f>
        <v/>
      </c>
      <c r="I219" s="45" t="s">
        <v>2284</v>
      </c>
      <c r="J219" s="45" t="s">
        <v>2439</v>
      </c>
      <c r="K219" s="107"/>
      <c r="L219" s="138" t="s">
        <v>1205</v>
      </c>
      <c r="M219" s="137" t="s">
        <v>1498</v>
      </c>
      <c r="N219" s="94">
        <v>15</v>
      </c>
      <c r="O219" s="94" t="s">
        <v>5</v>
      </c>
      <c r="Q219" s="94" t="s">
        <v>3</v>
      </c>
      <c r="R219" s="94" t="s">
        <v>468</v>
      </c>
      <c r="S219" s="94" t="s">
        <v>5</v>
      </c>
      <c r="T219" s="94" t="s">
        <v>16</v>
      </c>
      <c r="U219" s="94"/>
      <c r="V219" s="94"/>
      <c r="W219" s="94"/>
      <c r="X219" s="139"/>
      <c r="Y219" s="94"/>
      <c r="Z219" s="94"/>
      <c r="AA219" s="94"/>
      <c r="AB219" s="94"/>
      <c r="AC219" s="94"/>
      <c r="AD219" s="94"/>
      <c r="AF219" s="140" t="s">
        <v>2630</v>
      </c>
      <c r="AK219" s="94"/>
      <c r="AM219" s="94"/>
      <c r="AR219" s="98" t="s">
        <v>2842</v>
      </c>
      <c r="AS219" s="6" t="s">
        <v>348</v>
      </c>
      <c r="AT219" s="70" t="str" cm="1">
        <f t="array" ref="AT219">_xlfn.IFS(N219&lt;=2.5,"Assente o entro 2.5 cm",AND(L219="Con gradino/i",N219&gt;2.5,N219&lt;=5),"fra 2.5 e 5 cm",AND(L219="Con gradino/i",N219&gt;5,N219&lt;=10),"fra 5 e 10 cm",AND(L219="Con gradino/i",N219&gt;10,N219&lt;=15),"tra 10 e 15 cm",AND(L219="Con gradino/i",N219&gt;15),"oltre 15 cm",TRUE,"")</f>
        <v>tra 10 e 15 cm</v>
      </c>
      <c r="AU219" s="2" t="s">
        <v>2961</v>
      </c>
      <c r="AV219" s="2">
        <f t="shared" si="7"/>
        <v>125</v>
      </c>
      <c r="AW219" s="6" t="s">
        <v>3401</v>
      </c>
      <c r="AX219" s="2" t="s">
        <v>3425</v>
      </c>
      <c r="AY219" s="2" t="s">
        <v>3426</v>
      </c>
    </row>
    <row r="220" spans="1:51" ht="15.75" customHeight="1" thickBot="1" x14ac:dyDescent="0.3">
      <c r="A220" s="120" t="s">
        <v>1603</v>
      </c>
      <c r="B220" s="36" t="s">
        <v>2949</v>
      </c>
      <c r="C220" s="36" t="s">
        <v>1604</v>
      </c>
      <c r="D220" s="6" t="s">
        <v>341</v>
      </c>
      <c r="E220" s="3" t="str">
        <f t="shared" si="9"/>
        <v>Via Andrea Costa 129d Bologna</v>
      </c>
      <c r="F220" s="40" t="s">
        <v>2060</v>
      </c>
      <c r="G220" s="38" t="str" cm="1">
        <f t="array" ref="G220">[1]!FINDLATITUDE(E220)</f>
        <v/>
      </c>
      <c r="H220" s="38" t="str" cm="1">
        <f t="array" ref="H220">[1]!FINDLONGITUDE(E220)</f>
        <v/>
      </c>
      <c r="I220" s="45" t="s">
        <v>2285</v>
      </c>
      <c r="J220" s="45" t="s">
        <v>2440</v>
      </c>
      <c r="K220" s="37"/>
      <c r="L220" s="72" t="s">
        <v>3015</v>
      </c>
      <c r="M220" s="120" t="s">
        <v>1514</v>
      </c>
      <c r="N220" s="36">
        <v>11</v>
      </c>
      <c r="O220" s="36" t="s">
        <v>29</v>
      </c>
      <c r="P220" s="46" t="s">
        <v>2225</v>
      </c>
      <c r="Q220" s="36" t="s">
        <v>54</v>
      </c>
      <c r="R220" s="36" t="s">
        <v>1605</v>
      </c>
      <c r="S220" s="36" t="s">
        <v>5</v>
      </c>
      <c r="T220" s="36" t="s">
        <v>16</v>
      </c>
      <c r="U220"/>
      <c r="V220"/>
      <c r="W220"/>
      <c r="X220" s="121"/>
      <c r="Y220"/>
      <c r="Z220"/>
      <c r="AA220"/>
      <c r="AB220"/>
      <c r="AC220"/>
      <c r="AD220"/>
      <c r="AF220" s="93" t="s">
        <v>2631</v>
      </c>
      <c r="AK220"/>
      <c r="AM220"/>
      <c r="AR220" s="97" t="s">
        <v>2842</v>
      </c>
      <c r="AS220" s="6" t="s">
        <v>348</v>
      </c>
      <c r="AT220" s="70" t="str" cm="1">
        <f t="array" ref="AT220">_xlfn.IFS(N220&lt;=2.5,"Assente o entro 2.5 cm",AND(L220="Con gradino/i",N220&gt;2.5,N220&lt;=5),"fra 2.5 e 5 cm",AND(L220="Con gradino/i",N220&gt;5,N220&lt;=10),"fra 5 e 10 cm",AND(L220="Con gradino/i",N220&gt;10,N220&lt;=15),"tra 10 e 15 cm",AND(L220="Con gradino/i",N220&gt;15),"oltre 15 cm",TRUE,"")</f>
        <v/>
      </c>
      <c r="AV220" s="2">
        <f t="shared" si="7"/>
        <v>91.666666666666671</v>
      </c>
      <c r="AW220" s="6" t="s">
        <v>3401</v>
      </c>
      <c r="AX220" s="2" t="s">
        <v>3425</v>
      </c>
      <c r="AY220" s="2" t="s">
        <v>3426</v>
      </c>
    </row>
    <row r="221" spans="1:51" ht="15.75" customHeight="1" thickBot="1" x14ac:dyDescent="0.3">
      <c r="A221" s="120" t="s">
        <v>1606</v>
      </c>
      <c r="B221" s="36" t="s">
        <v>2565</v>
      </c>
      <c r="C221" s="36" t="s">
        <v>1607</v>
      </c>
      <c r="D221" s="6" t="s">
        <v>341</v>
      </c>
      <c r="E221" s="3" t="str">
        <f t="shared" si="9"/>
        <v>Via Andrea Costa 131a Bologna</v>
      </c>
      <c r="F221" s="40" t="s">
        <v>2061</v>
      </c>
      <c r="G221" s="38" t="str" cm="1">
        <f t="array" ref="G221">[1]!FINDLATITUDE(E221)</f>
        <v/>
      </c>
      <c r="H221" s="38" t="str" cm="1">
        <f t="array" ref="H221">[1]!FINDLONGITUDE(E221)</f>
        <v/>
      </c>
      <c r="I221" s="45" t="s">
        <v>2286</v>
      </c>
      <c r="J221" s="45" t="s">
        <v>2441</v>
      </c>
      <c r="K221" s="37"/>
      <c r="L221" s="72" t="s">
        <v>1205</v>
      </c>
      <c r="M221" s="120" t="s">
        <v>1498</v>
      </c>
      <c r="N221" s="36">
        <v>10</v>
      </c>
      <c r="O221" s="36" t="s">
        <v>5</v>
      </c>
      <c r="Q221" s="36" t="s">
        <v>3</v>
      </c>
      <c r="R221" s="36" t="s">
        <v>1608</v>
      </c>
      <c r="S221" s="36" t="s">
        <v>5</v>
      </c>
      <c r="T221" s="36" t="s">
        <v>16</v>
      </c>
      <c r="U221"/>
      <c r="V221"/>
      <c r="W221"/>
      <c r="X221" s="121"/>
      <c r="Y221"/>
      <c r="Z221"/>
      <c r="AA221"/>
      <c r="AB221"/>
      <c r="AC221"/>
      <c r="AD221"/>
      <c r="AF221" s="93" t="s">
        <v>2632</v>
      </c>
      <c r="AK221"/>
      <c r="AM221"/>
      <c r="AR221" s="97" t="s">
        <v>2842</v>
      </c>
      <c r="AS221" s="6" t="s">
        <v>348</v>
      </c>
      <c r="AT221" s="70" t="str" cm="1">
        <f t="array" ref="AT221">_xlfn.IFS(N221&lt;=2.5,"Assente o entro 2.5 cm",AND(L221="Con gradino/i",N221&gt;2.5,N221&lt;=5),"fra 2.5 e 5 cm",AND(L221="Con gradino/i",N221&gt;5,N221&lt;=10),"fra 5 e 10 cm",AND(L221="Con gradino/i",N221&gt;10,N221&lt;=15),"tra 10 e 15 cm",AND(L221="Con gradino/i",N221&gt;15),"oltre 15 cm",TRUE,"")</f>
        <v>fra 5 e 10 cm</v>
      </c>
      <c r="AU221" s="2" t="s">
        <v>2960</v>
      </c>
      <c r="AV221" s="2">
        <f t="shared" si="7"/>
        <v>83.333333333333343</v>
      </c>
      <c r="AW221" s="6" t="s">
        <v>3401</v>
      </c>
      <c r="AX221" s="2" t="s">
        <v>3425</v>
      </c>
      <c r="AY221" s="2" t="s">
        <v>3426</v>
      </c>
    </row>
    <row r="222" spans="1:51" ht="15.75" customHeight="1" thickBot="1" x14ac:dyDescent="0.3">
      <c r="A222" s="120" t="s">
        <v>1609</v>
      </c>
      <c r="B222" s="36" t="s">
        <v>1504</v>
      </c>
      <c r="C222" s="36" t="s">
        <v>1610</v>
      </c>
      <c r="D222" s="6" t="s">
        <v>341</v>
      </c>
      <c r="E222" s="3" t="str">
        <f t="shared" si="9"/>
        <v>Via Andrea Costa 131b Bologna</v>
      </c>
      <c r="F222" s="40" t="s">
        <v>2062</v>
      </c>
      <c r="G222" s="38" t="str" cm="1">
        <f t="array" ref="G222">[1]!FINDLATITUDE(E222)</f>
        <v/>
      </c>
      <c r="H222" s="38" t="str" cm="1">
        <f t="array" ref="H222">[1]!FINDLONGITUDE(E222)</f>
        <v/>
      </c>
      <c r="I222" s="45" t="s">
        <v>2286</v>
      </c>
      <c r="J222" s="45" t="s">
        <v>2441</v>
      </c>
      <c r="K222" s="37"/>
      <c r="L222" s="72" t="s">
        <v>1205</v>
      </c>
      <c r="M222" s="120" t="s">
        <v>1498</v>
      </c>
      <c r="N222" s="36">
        <v>6</v>
      </c>
      <c r="O222" s="36" t="s">
        <v>5</v>
      </c>
      <c r="Q222" s="36" t="s">
        <v>3</v>
      </c>
      <c r="R222" s="36" t="s">
        <v>108</v>
      </c>
      <c r="S222" s="36" t="s">
        <v>5</v>
      </c>
      <c r="T222" s="36" t="s">
        <v>16</v>
      </c>
      <c r="U222"/>
      <c r="V222"/>
      <c r="W222"/>
      <c r="X222" s="121"/>
      <c r="Y222"/>
      <c r="Z222"/>
      <c r="AA222"/>
      <c r="AB222"/>
      <c r="AC222"/>
      <c r="AD222"/>
      <c r="AF222" s="93" t="s">
        <v>2633</v>
      </c>
      <c r="AK222"/>
      <c r="AM222"/>
      <c r="AR222" s="97" t="s">
        <v>2842</v>
      </c>
      <c r="AS222" s="6" t="s">
        <v>348</v>
      </c>
      <c r="AT222" s="70" t="str" cm="1">
        <f t="array" ref="AT222">_xlfn.IFS(N222&lt;=2.5,"Assente o entro 2.5 cm",AND(L222="Con gradino/i",N222&gt;2.5,N222&lt;=5),"fra 2.5 e 5 cm",AND(L222="Con gradino/i",N222&gt;5,N222&lt;=10),"fra 5 e 10 cm",AND(L222="Con gradino/i",N222&gt;10,N222&lt;=15),"tra 10 e 15 cm",AND(L222="Con gradino/i",N222&gt;15),"oltre 15 cm",TRUE,"")</f>
        <v>fra 5 e 10 cm</v>
      </c>
      <c r="AU222" s="2" t="s">
        <v>2960</v>
      </c>
      <c r="AV222" s="2">
        <f t="shared" si="7"/>
        <v>50</v>
      </c>
      <c r="AW222" s="6" t="s">
        <v>3401</v>
      </c>
      <c r="AX222" s="2" t="s">
        <v>3425</v>
      </c>
      <c r="AY222" s="2" t="s">
        <v>3426</v>
      </c>
    </row>
    <row r="223" spans="1:51" ht="15.75" customHeight="1" thickBot="1" x14ac:dyDescent="0.3">
      <c r="A223" s="134" t="s">
        <v>1611</v>
      </c>
      <c r="B223" s="95" t="s">
        <v>1</v>
      </c>
      <c r="C223" s="95" t="s">
        <v>1612</v>
      </c>
      <c r="D223" s="6" t="s">
        <v>341</v>
      </c>
      <c r="E223" s="3" t="str">
        <f t="shared" si="9"/>
        <v>Via Andrea Costa 131 Bologna</v>
      </c>
      <c r="F223" s="40" t="s">
        <v>2063</v>
      </c>
      <c r="G223" s="38" t="str" cm="1">
        <f t="array" ref="G223">[1]!FINDLATITUDE(E223)</f>
        <v/>
      </c>
      <c r="H223" s="38" t="str" cm="1">
        <f t="array" ref="H223">[1]!FINDLONGITUDE(E223)</f>
        <v/>
      </c>
      <c r="I223" s="45" t="s">
        <v>2286</v>
      </c>
      <c r="J223" s="45" t="s">
        <v>2441</v>
      </c>
      <c r="K223" s="108"/>
      <c r="L223" s="141" t="s">
        <v>1205</v>
      </c>
      <c r="M223" s="134" t="s">
        <v>1498</v>
      </c>
      <c r="N223" s="95">
        <v>11</v>
      </c>
      <c r="O223" s="95" t="s">
        <v>5</v>
      </c>
      <c r="Q223" s="95" t="s">
        <v>3</v>
      </c>
      <c r="R223" s="95" t="s">
        <v>468</v>
      </c>
      <c r="S223" s="95" t="s">
        <v>5</v>
      </c>
      <c r="T223" s="95" t="s">
        <v>16</v>
      </c>
      <c r="U223" s="95"/>
      <c r="V223" s="95"/>
      <c r="W223" s="95"/>
      <c r="X223" s="135"/>
      <c r="Y223" s="95"/>
      <c r="Z223" s="95"/>
      <c r="AA223" s="95"/>
      <c r="AB223" s="95"/>
      <c r="AC223" s="95"/>
      <c r="AD223" s="95"/>
      <c r="AF223" s="136" t="s">
        <v>2634</v>
      </c>
      <c r="AK223" s="95"/>
      <c r="AM223" s="95"/>
      <c r="AR223" s="99" t="s">
        <v>2842</v>
      </c>
      <c r="AS223" s="6" t="s">
        <v>348</v>
      </c>
      <c r="AT223" s="70" t="str" cm="1">
        <f t="array" ref="AT223">_xlfn.IFS(N223&lt;=2.5,"Assente o entro 2.5 cm",AND(L223="Con gradino/i",N223&gt;2.5,N223&lt;=5),"fra 2.5 e 5 cm",AND(L223="Con gradino/i",N223&gt;5,N223&lt;=10),"fra 5 e 10 cm",AND(L223="Con gradino/i",N223&gt;10,N223&lt;=15),"tra 10 e 15 cm",AND(L223="Con gradino/i",N223&gt;15),"oltre 15 cm",TRUE,"")</f>
        <v>tra 10 e 15 cm</v>
      </c>
      <c r="AU223" s="2" t="s">
        <v>2961</v>
      </c>
      <c r="AV223" s="2">
        <f t="shared" si="7"/>
        <v>91.666666666666671</v>
      </c>
      <c r="AW223" s="6" t="s">
        <v>3401</v>
      </c>
      <c r="AX223" s="2" t="s">
        <v>3425</v>
      </c>
      <c r="AY223" s="2" t="s">
        <v>3426</v>
      </c>
    </row>
    <row r="224" spans="1:51" ht="15.75" customHeight="1" thickBot="1" x14ac:dyDescent="0.3">
      <c r="A224" s="120" t="s">
        <v>1613</v>
      </c>
      <c r="B224" s="36" t="s">
        <v>1770</v>
      </c>
      <c r="C224" s="36" t="s">
        <v>1614</v>
      </c>
      <c r="D224" s="6" t="s">
        <v>341</v>
      </c>
      <c r="E224" s="3" t="str">
        <f t="shared" si="9"/>
        <v>Via Andrea Costa 133 Bologna</v>
      </c>
      <c r="F224" s="40" t="s">
        <v>2064</v>
      </c>
      <c r="G224" s="38" t="str" cm="1">
        <f t="array" ref="G224">[1]!FINDLATITUDE(E224)</f>
        <v/>
      </c>
      <c r="H224" s="38" t="str" cm="1">
        <f t="array" ref="H224">[1]!FINDLONGITUDE(E224)</f>
        <v/>
      </c>
      <c r="I224" s="45" t="s">
        <v>2287</v>
      </c>
      <c r="J224" s="45" t="s">
        <v>2442</v>
      </c>
      <c r="K224" s="37"/>
      <c r="L224" s="72" t="s">
        <v>1205</v>
      </c>
      <c r="M224" s="120" t="s">
        <v>1498</v>
      </c>
      <c r="N224" s="36">
        <v>12</v>
      </c>
      <c r="O224" s="36" t="s">
        <v>5</v>
      </c>
      <c r="Q224" s="36" t="s">
        <v>3</v>
      </c>
      <c r="R224" s="36" t="s">
        <v>10</v>
      </c>
      <c r="S224" s="36" t="s">
        <v>5</v>
      </c>
      <c r="T224" s="36" t="s">
        <v>16</v>
      </c>
      <c r="U224"/>
      <c r="V224"/>
      <c r="W224"/>
      <c r="X224" s="121"/>
      <c r="Y224"/>
      <c r="Z224"/>
      <c r="AA224"/>
      <c r="AB224"/>
      <c r="AC224"/>
      <c r="AD224"/>
      <c r="AF224" s="93" t="s">
        <v>2635</v>
      </c>
      <c r="AK224"/>
      <c r="AM224"/>
      <c r="AR224" s="97" t="s">
        <v>2842</v>
      </c>
      <c r="AS224" s="6" t="s">
        <v>348</v>
      </c>
      <c r="AT224" s="70" t="str" cm="1">
        <f t="array" ref="AT224">_xlfn.IFS(N224&lt;=2.5,"Assente o entro 2.5 cm",AND(L224="Con gradino/i",N224&gt;2.5,N224&lt;=5),"fra 2.5 e 5 cm",AND(L224="Con gradino/i",N224&gt;5,N224&lt;=10),"fra 5 e 10 cm",AND(L224="Con gradino/i",N224&gt;10,N224&lt;=15),"tra 10 e 15 cm",AND(L224="Con gradino/i",N224&gt;15),"oltre 15 cm",TRUE,"")</f>
        <v>tra 10 e 15 cm</v>
      </c>
      <c r="AU224" s="2" t="s">
        <v>2961</v>
      </c>
      <c r="AV224" s="2">
        <f t="shared" si="7"/>
        <v>100</v>
      </c>
      <c r="AW224" s="6" t="s">
        <v>3401</v>
      </c>
      <c r="AX224" s="2" t="s">
        <v>3425</v>
      </c>
      <c r="AY224" s="2" t="s">
        <v>3426</v>
      </c>
    </row>
    <row r="225" spans="1:51" ht="15.75" customHeight="1" thickBot="1" x14ac:dyDescent="0.3">
      <c r="A225" s="120" t="s">
        <v>1615</v>
      </c>
      <c r="B225" s="36" t="s">
        <v>2949</v>
      </c>
      <c r="C225" s="36" t="s">
        <v>1616</v>
      </c>
      <c r="D225" s="6" t="s">
        <v>341</v>
      </c>
      <c r="E225" s="3" t="str">
        <f t="shared" si="9"/>
        <v>Via Andrea Costa 133e Bologna</v>
      </c>
      <c r="F225" s="40" t="s">
        <v>2065</v>
      </c>
      <c r="G225" s="38" t="str" cm="1">
        <f t="array" ref="G225">[1]!FINDLATITUDE(E225)</f>
        <v/>
      </c>
      <c r="H225" s="38" t="str" cm="1">
        <f t="array" ref="H225">[1]!FINDLONGITUDE(E225)</f>
        <v/>
      </c>
      <c r="I225" s="45" t="s">
        <v>2287</v>
      </c>
      <c r="J225" s="45" t="s">
        <v>2442</v>
      </c>
      <c r="K225" s="37"/>
      <c r="L225" s="72" t="s">
        <v>1205</v>
      </c>
      <c r="M225" s="120" t="s">
        <v>1498</v>
      </c>
      <c r="N225" s="36">
        <v>7</v>
      </c>
      <c r="O225" s="36" t="s">
        <v>5</v>
      </c>
      <c r="Q225" s="36" t="s">
        <v>3</v>
      </c>
      <c r="R225" s="36" t="s">
        <v>451</v>
      </c>
      <c r="S225" s="36" t="s">
        <v>5</v>
      </c>
      <c r="T225"/>
      <c r="U225"/>
      <c r="V225"/>
      <c r="W225"/>
      <c r="X225" s="121"/>
      <c r="Y225"/>
      <c r="Z225"/>
      <c r="AA225"/>
      <c r="AB225"/>
      <c r="AC225"/>
      <c r="AD225"/>
      <c r="AF225" s="93" t="s">
        <v>2636</v>
      </c>
      <c r="AK225"/>
      <c r="AM225"/>
      <c r="AR225" s="97" t="s">
        <v>2842</v>
      </c>
      <c r="AS225" s="6" t="s">
        <v>348</v>
      </c>
      <c r="AT225" s="70" t="str" cm="1">
        <f t="array" ref="AT225">_xlfn.IFS(N225&lt;=2.5,"Assente o entro 2.5 cm",AND(L225="Con gradino/i",N225&gt;2.5,N225&lt;=5),"fra 2.5 e 5 cm",AND(L225="Con gradino/i",N225&gt;5,N225&lt;=10),"fra 5 e 10 cm",AND(L225="Con gradino/i",N225&gt;10,N225&lt;=15),"tra 10 e 15 cm",AND(L225="Con gradino/i",N225&gt;15),"oltre 15 cm",TRUE,"")</f>
        <v>fra 5 e 10 cm</v>
      </c>
      <c r="AU225" s="2" t="s">
        <v>2960</v>
      </c>
      <c r="AV225" s="2">
        <f t="shared" si="7"/>
        <v>58.333333333333336</v>
      </c>
      <c r="AW225" s="6" t="s">
        <v>3401</v>
      </c>
      <c r="AX225" s="2" t="s">
        <v>3425</v>
      </c>
      <c r="AY225" s="2" t="s">
        <v>3426</v>
      </c>
    </row>
    <row r="226" spans="1:51" ht="15.75" customHeight="1" thickBot="1" x14ac:dyDescent="0.3">
      <c r="A226" s="120" t="s">
        <v>1617</v>
      </c>
      <c r="B226" s="36" t="s">
        <v>2566</v>
      </c>
      <c r="C226" s="36" t="s">
        <v>1618</v>
      </c>
      <c r="D226" s="6" t="s">
        <v>341</v>
      </c>
      <c r="E226" s="3" t="str">
        <f t="shared" si="9"/>
        <v>Via Andrea Costa 135 Bologna</v>
      </c>
      <c r="F226" s="40" t="s">
        <v>2066</v>
      </c>
      <c r="G226" s="38" t="str" cm="1">
        <f t="array" ref="G226">[1]!FINDLATITUDE(E226)</f>
        <v/>
      </c>
      <c r="H226" s="38" t="str" cm="1">
        <f t="array" ref="H226">[1]!FINDLONGITUDE(E226)</f>
        <v/>
      </c>
      <c r="I226" s="45" t="s">
        <v>2288</v>
      </c>
      <c r="J226" s="45" t="s">
        <v>2443</v>
      </c>
      <c r="K226" s="37"/>
      <c r="L226" s="122" t="s">
        <v>1205</v>
      </c>
      <c r="M226" s="120" t="s">
        <v>1498</v>
      </c>
      <c r="N226" s="36">
        <v>3</v>
      </c>
      <c r="O226" s="36" t="s">
        <v>5</v>
      </c>
      <c r="Q226" s="36" t="s">
        <v>3</v>
      </c>
      <c r="R226" s="36" t="s">
        <v>1619</v>
      </c>
      <c r="S226" s="36" t="s">
        <v>5</v>
      </c>
      <c r="T226"/>
      <c r="U226"/>
      <c r="V226" s="36" t="s">
        <v>2555</v>
      </c>
      <c r="W226"/>
      <c r="X226" s="121"/>
      <c r="Y226"/>
      <c r="Z226"/>
      <c r="AA226"/>
      <c r="AB226"/>
      <c r="AC226"/>
      <c r="AD226"/>
      <c r="AF226" s="93" t="s">
        <v>2637</v>
      </c>
      <c r="AK226"/>
      <c r="AM226"/>
      <c r="AR226" s="97" t="s">
        <v>2842</v>
      </c>
      <c r="AS226" s="6" t="s">
        <v>348</v>
      </c>
      <c r="AT226" s="70" t="str" cm="1">
        <f t="array" ref="AT226">_xlfn.IFS(N226&lt;=2.5,"Assente o entro 2.5 cm",AND(L226="Con gradino/i",N226&gt;2.5,N226&lt;=5),"fra 2.5 e 5 cm",AND(L226="Con gradino/i",N226&gt;5,N226&lt;=10),"fra 5 e 10 cm",AND(L226="Con gradino/i",N226&gt;10,N226&lt;=15),"tra 10 e 15 cm",AND(L226="Con gradino/i",N226&gt;15),"oltre 15 cm",TRUE,"")</f>
        <v>fra 2.5 e 5 cm</v>
      </c>
      <c r="AU226" s="2" t="s">
        <v>2957</v>
      </c>
      <c r="AV226" s="2">
        <f t="shared" si="7"/>
        <v>25</v>
      </c>
      <c r="AW226" s="6" t="s">
        <v>3401</v>
      </c>
      <c r="AX226" s="2" t="s">
        <v>3425</v>
      </c>
      <c r="AY226" s="2" t="s">
        <v>3426</v>
      </c>
    </row>
    <row r="227" spans="1:51" ht="15.75" customHeight="1" thickBot="1" x14ac:dyDescent="0.3">
      <c r="A227" s="120" t="s">
        <v>1620</v>
      </c>
      <c r="B227" s="36" t="s">
        <v>1</v>
      </c>
      <c r="C227" s="36" t="s">
        <v>1621</v>
      </c>
      <c r="D227" s="6" t="s">
        <v>341</v>
      </c>
      <c r="E227" s="3" t="str">
        <f t="shared" si="9"/>
        <v>Via Andrea Costa 137a Bologna</v>
      </c>
      <c r="F227" s="40" t="s">
        <v>2067</v>
      </c>
      <c r="G227" s="38" t="str" cm="1">
        <f t="array" ref="G227">[1]!FINDLATITUDE(E227)</f>
        <v/>
      </c>
      <c r="H227" s="38" t="str" cm="1">
        <f t="array" ref="H227">[1]!FINDLONGITUDE(E227)</f>
        <v/>
      </c>
      <c r="I227" s="45" t="s">
        <v>2289</v>
      </c>
      <c r="J227" s="45" t="s">
        <v>2444</v>
      </c>
      <c r="K227" s="37"/>
      <c r="L227" s="72" t="s">
        <v>1205</v>
      </c>
      <c r="M227" s="120" t="s">
        <v>1498</v>
      </c>
      <c r="N227" s="36">
        <v>26</v>
      </c>
      <c r="O227" s="36" t="s">
        <v>5</v>
      </c>
      <c r="Q227" s="36" t="s">
        <v>1622</v>
      </c>
      <c r="R227"/>
      <c r="S227" s="36" t="s">
        <v>5</v>
      </c>
      <c r="T227" s="36" t="s">
        <v>16</v>
      </c>
      <c r="U227"/>
      <c r="V227"/>
      <c r="W227"/>
      <c r="X227" s="121"/>
      <c r="Y227"/>
      <c r="Z227"/>
      <c r="AA227"/>
      <c r="AB227"/>
      <c r="AC227"/>
      <c r="AD227"/>
      <c r="AF227" s="93" t="s">
        <v>2638</v>
      </c>
      <c r="AK227"/>
      <c r="AM227"/>
      <c r="AR227" s="97" t="s">
        <v>2842</v>
      </c>
      <c r="AS227" s="6" t="s">
        <v>348</v>
      </c>
      <c r="AT227" s="70" t="str" cm="1">
        <f t="array" ref="AT227">_xlfn.IFS(N227&lt;=2.5,"Assente o entro 2.5 cm",AND(L227="Con gradino/i",N227&gt;2.5,N227&lt;=5),"fra 2.5 e 5 cm",AND(L227="Con gradino/i",N227&gt;5,N227&lt;=10),"fra 5 e 10 cm",AND(L227="Con gradino/i",N227&gt;10,N227&lt;=15),"tra 10 e 15 cm",AND(L227="Con gradino/i",N227&gt;15),"oltre 15 cm",TRUE,"")</f>
        <v>oltre 15 cm</v>
      </c>
      <c r="AU227" s="2" t="s">
        <v>2958</v>
      </c>
      <c r="AV227" s="2">
        <f t="shared" si="7"/>
        <v>216.66666666666669</v>
      </c>
      <c r="AW227" s="6" t="s">
        <v>3401</v>
      </c>
      <c r="AX227" s="2" t="s">
        <v>3425</v>
      </c>
      <c r="AY227" s="2" t="s">
        <v>3426</v>
      </c>
    </row>
    <row r="228" spans="1:51" ht="15.75" customHeight="1" thickBot="1" x14ac:dyDescent="0.3">
      <c r="A228" s="120" t="s">
        <v>1623</v>
      </c>
      <c r="B228" s="36" t="s">
        <v>2565</v>
      </c>
      <c r="C228" s="36" t="s">
        <v>1624</v>
      </c>
      <c r="D228" s="6" t="s">
        <v>341</v>
      </c>
      <c r="E228" s="3" t="str">
        <f t="shared" si="9"/>
        <v>Vua andrea costa137 Bologna</v>
      </c>
      <c r="F228" s="40" t="s">
        <v>2068</v>
      </c>
      <c r="G228" s="38" t="str" cm="1">
        <f t="array" ref="G228">[1]!FINDLATITUDE(E228)</f>
        <v/>
      </c>
      <c r="H228" s="38" t="str" cm="1">
        <f t="array" ref="H228">[1]!FINDLONGITUDE(E228)</f>
        <v/>
      </c>
      <c r="I228" s="45" t="s">
        <v>2289</v>
      </c>
      <c r="J228" s="45" t="s">
        <v>2444</v>
      </c>
      <c r="K228" s="37"/>
      <c r="L228" s="72" t="s">
        <v>1205</v>
      </c>
      <c r="M228" s="120" t="s">
        <v>1498</v>
      </c>
      <c r="N228" s="36">
        <v>20</v>
      </c>
      <c r="O228" s="36" t="s">
        <v>5</v>
      </c>
      <c r="Q228" s="36" t="s">
        <v>3</v>
      </c>
      <c r="R228" s="36" t="s">
        <v>468</v>
      </c>
      <c r="S228" s="36" t="s">
        <v>5</v>
      </c>
      <c r="T228" s="36" t="s">
        <v>16</v>
      </c>
      <c r="U228"/>
      <c r="V228"/>
      <c r="W228"/>
      <c r="X228" s="121"/>
      <c r="Y228"/>
      <c r="Z228"/>
      <c r="AA228"/>
      <c r="AB228"/>
      <c r="AC228"/>
      <c r="AD228"/>
      <c r="AF228" s="93" t="s">
        <v>2639</v>
      </c>
      <c r="AK228"/>
      <c r="AM228"/>
      <c r="AR228" s="97" t="s">
        <v>2842</v>
      </c>
      <c r="AS228" s="6" t="s">
        <v>348</v>
      </c>
      <c r="AT228" s="70" t="str" cm="1">
        <f t="array" ref="AT228">_xlfn.IFS(N228&lt;=2.5,"Assente o entro 2.5 cm",AND(L228="Con gradino/i",N228&gt;2.5,N228&lt;=5),"fra 2.5 e 5 cm",AND(L228="Con gradino/i",N228&gt;5,N228&lt;=10),"fra 5 e 10 cm",AND(L228="Con gradino/i",N228&gt;10,N228&lt;=15),"tra 10 e 15 cm",AND(L228="Con gradino/i",N228&gt;15),"oltre 15 cm",TRUE,"")</f>
        <v>oltre 15 cm</v>
      </c>
      <c r="AU228" s="2" t="s">
        <v>2958</v>
      </c>
      <c r="AV228" s="2">
        <f t="shared" si="7"/>
        <v>166.66666666666669</v>
      </c>
      <c r="AW228" s="6" t="s">
        <v>3401</v>
      </c>
      <c r="AX228" s="2" t="s">
        <v>3425</v>
      </c>
      <c r="AY228" s="2" t="s">
        <v>3426</v>
      </c>
    </row>
    <row r="229" spans="1:51" ht="15.75" customHeight="1" thickBot="1" x14ac:dyDescent="0.3">
      <c r="A229" s="120" t="s">
        <v>1625</v>
      </c>
      <c r="B229" s="36" t="s">
        <v>2561</v>
      </c>
      <c r="C229" s="36" t="s">
        <v>1626</v>
      </c>
      <c r="D229" s="6" t="s">
        <v>341</v>
      </c>
      <c r="E229" s="3" t="str">
        <f t="shared" si="9"/>
        <v>Via Andrea Costa 139b Bologna</v>
      </c>
      <c r="F229" s="40" t="s">
        <v>2069</v>
      </c>
      <c r="G229" s="38" t="str" cm="1">
        <f t="array" ref="G229">[1]!FINDLATITUDE(E229)</f>
        <v/>
      </c>
      <c r="H229" s="38" t="str" cm="1">
        <f t="array" ref="H229">[1]!FINDLONGITUDE(E229)</f>
        <v/>
      </c>
      <c r="I229" s="45" t="s">
        <v>2290</v>
      </c>
      <c r="J229" s="45" t="s">
        <v>2445</v>
      </c>
      <c r="K229" s="37"/>
      <c r="L229" s="72" t="s">
        <v>1205</v>
      </c>
      <c r="M229" s="120" t="s">
        <v>1498</v>
      </c>
      <c r="N229" s="36">
        <v>5</v>
      </c>
      <c r="O229" s="36" t="s">
        <v>5</v>
      </c>
      <c r="Q229" s="36" t="s">
        <v>3</v>
      </c>
      <c r="R229" s="36" t="s">
        <v>465</v>
      </c>
      <c r="S229" s="36" t="s">
        <v>5</v>
      </c>
      <c r="T229" s="36" t="s">
        <v>16</v>
      </c>
      <c r="U229"/>
      <c r="V229"/>
      <c r="W229"/>
      <c r="X229" s="121"/>
      <c r="Y229"/>
      <c r="Z229"/>
      <c r="AA229"/>
      <c r="AB229"/>
      <c r="AC229"/>
      <c r="AD229"/>
      <c r="AF229" s="93" t="s">
        <v>2640</v>
      </c>
      <c r="AK229"/>
      <c r="AM229"/>
      <c r="AR229" s="97" t="s">
        <v>2842</v>
      </c>
      <c r="AS229" s="6" t="s">
        <v>348</v>
      </c>
      <c r="AT229" s="70" t="str" cm="1">
        <f t="array" ref="AT229">_xlfn.IFS(N229&lt;=2.5,"Assente o entro 2.5 cm",AND(L229="Con gradino/i",N229&gt;2.5,N229&lt;=5),"fra 2.5 e 5 cm",AND(L229="Con gradino/i",N229&gt;5,N229&lt;=10),"fra 5 e 10 cm",AND(L229="Con gradino/i",N229&gt;10,N229&lt;=15),"tra 10 e 15 cm",AND(L229="Con gradino/i",N229&gt;15),"oltre 15 cm",TRUE,"")</f>
        <v>fra 2.5 e 5 cm</v>
      </c>
      <c r="AU229" s="2" t="s">
        <v>2957</v>
      </c>
      <c r="AV229" s="2">
        <f t="shared" si="7"/>
        <v>41.666666666666671</v>
      </c>
      <c r="AW229" s="6" t="s">
        <v>3401</v>
      </c>
      <c r="AX229" s="2" t="s">
        <v>3425</v>
      </c>
      <c r="AY229" s="2" t="s">
        <v>3426</v>
      </c>
    </row>
    <row r="230" spans="1:51" ht="15.75" customHeight="1" thickBot="1" x14ac:dyDescent="0.3">
      <c r="A230" s="120" t="s">
        <v>1627</v>
      </c>
      <c r="B230" s="36" t="s">
        <v>1</v>
      </c>
      <c r="C230" s="36" t="s">
        <v>1628</v>
      </c>
      <c r="D230" s="6" t="s">
        <v>341</v>
      </c>
      <c r="E230" s="3" t="str">
        <f t="shared" si="9"/>
        <v>Via Andrea Costa  141 a Bologna</v>
      </c>
      <c r="F230" s="40" t="s">
        <v>2070</v>
      </c>
      <c r="G230" s="38" t="str" cm="1">
        <f t="array" ref="G230">[1]!FINDLATITUDE(E230)</f>
        <v/>
      </c>
      <c r="H230" s="38" t="str" cm="1">
        <f t="array" ref="H230">[1]!FINDLONGITUDE(E230)</f>
        <v/>
      </c>
      <c r="I230" s="45" t="s">
        <v>2291</v>
      </c>
      <c r="J230" s="45" t="s">
        <v>2446</v>
      </c>
      <c r="K230" s="37"/>
      <c r="L230" s="122" t="s">
        <v>1203</v>
      </c>
      <c r="M230" s="120" t="s">
        <v>1498</v>
      </c>
      <c r="N230" s="36">
        <v>0.5</v>
      </c>
      <c r="O230" s="36" t="s">
        <v>5</v>
      </c>
      <c r="Q230"/>
      <c r="R230" s="36" t="s">
        <v>1591</v>
      </c>
      <c r="S230"/>
      <c r="T230"/>
      <c r="U230" s="36"/>
      <c r="V230" s="36" t="s">
        <v>2556</v>
      </c>
      <c r="W230"/>
      <c r="X230" s="121"/>
      <c r="Y230"/>
      <c r="Z230"/>
      <c r="AA230"/>
      <c r="AB230"/>
      <c r="AC230"/>
      <c r="AD230"/>
      <c r="AF230" s="93" t="s">
        <v>2641</v>
      </c>
      <c r="AK230" s="93" t="s">
        <v>2642</v>
      </c>
      <c r="AM230"/>
      <c r="AR230" s="97" t="s">
        <v>2842</v>
      </c>
      <c r="AS230" s="6" t="s">
        <v>348</v>
      </c>
      <c r="AT230" s="70" t="str" cm="1">
        <f t="array" ref="AT230">_xlfn.IFS(N230&lt;=2.5,"Assente o entro 2.5 cm",AND(L230="Con gradino/i",N230&gt;2.5,N230&lt;=5),"fra 2.5 e 5 cm",AND(L230="Con gradino/i",N230&gt;5,N230&lt;=10),"fra 5 e 10 cm",AND(L230="Con gradino/i",N230&gt;10,N230&lt;=15),"tra 10 e 15 cm",AND(L230="Con gradino/i",N230&gt;15),"oltre 15 cm",TRUE,"")</f>
        <v>Assente o entro 2.5 cm</v>
      </c>
      <c r="AU230" s="2" t="s">
        <v>2959</v>
      </c>
      <c r="AV230" s="2">
        <f t="shared" si="7"/>
        <v>4.166666666666667</v>
      </c>
      <c r="AW230" s="6" t="s">
        <v>3401</v>
      </c>
      <c r="AX230" s="2" t="s">
        <v>3425</v>
      </c>
      <c r="AY230" s="2" t="s">
        <v>3426</v>
      </c>
    </row>
    <row r="231" spans="1:51" ht="15.75" customHeight="1" thickBot="1" x14ac:dyDescent="0.3">
      <c r="A231" s="120" t="s">
        <v>1629</v>
      </c>
      <c r="B231" s="36" t="s">
        <v>66</v>
      </c>
      <c r="C231" s="36" t="s">
        <v>1630</v>
      </c>
      <c r="D231" s="6" t="s">
        <v>341</v>
      </c>
      <c r="E231" s="3" t="str">
        <f t="shared" si="9"/>
        <v>Via Andrea Costa 40c Bologna</v>
      </c>
      <c r="F231" s="40" t="s">
        <v>2071</v>
      </c>
      <c r="G231" s="38" t="str" cm="1">
        <f t="array" ref="G231">[1]!FINDLATITUDE(E231)</f>
        <v/>
      </c>
      <c r="H231" s="38" t="str" cm="1">
        <f t="array" ref="H231">[1]!FINDLONGITUDE(E231)</f>
        <v/>
      </c>
      <c r="I231" s="45" t="s">
        <v>2293</v>
      </c>
      <c r="J231" s="45" t="s">
        <v>2448</v>
      </c>
      <c r="K231" s="37"/>
      <c r="L231" s="72" t="s">
        <v>1205</v>
      </c>
      <c r="M231" s="120" t="s">
        <v>1498</v>
      </c>
      <c r="N231" s="36">
        <v>10</v>
      </c>
      <c r="O231" s="36" t="s">
        <v>5</v>
      </c>
      <c r="Q231" s="36" t="s">
        <v>3</v>
      </c>
      <c r="R231" s="36" t="s">
        <v>468</v>
      </c>
      <c r="S231" s="36" t="s">
        <v>5</v>
      </c>
      <c r="T231" s="36" t="s">
        <v>16</v>
      </c>
      <c r="U231"/>
      <c r="V231"/>
      <c r="W231"/>
      <c r="X231" s="121"/>
      <c r="Y231"/>
      <c r="Z231"/>
      <c r="AA231"/>
      <c r="AB231"/>
      <c r="AC231"/>
      <c r="AD231"/>
      <c r="AF231" s="93" t="s">
        <v>2643</v>
      </c>
      <c r="AK231"/>
      <c r="AM231"/>
      <c r="AR231" s="97" t="s">
        <v>2842</v>
      </c>
      <c r="AS231" s="6" t="s">
        <v>348</v>
      </c>
      <c r="AT231" s="70" t="str" cm="1">
        <f t="array" ref="AT231">_xlfn.IFS(N231&lt;=2.5,"Assente o entro 2.5 cm",AND(L231="Con gradino/i",N231&gt;2.5,N231&lt;=5),"fra 2.5 e 5 cm",AND(L231="Con gradino/i",N231&gt;5,N231&lt;=10),"fra 5 e 10 cm",AND(L231="Con gradino/i",N231&gt;10,N231&lt;=15),"tra 10 e 15 cm",AND(L231="Con gradino/i",N231&gt;15),"oltre 15 cm",TRUE,"")</f>
        <v>fra 5 e 10 cm</v>
      </c>
      <c r="AU231" s="2" t="s">
        <v>2960</v>
      </c>
      <c r="AV231" s="2">
        <f t="shared" si="7"/>
        <v>83.333333333333343</v>
      </c>
      <c r="AW231" s="6" t="s">
        <v>3401</v>
      </c>
      <c r="AX231" s="2" t="s">
        <v>3425</v>
      </c>
      <c r="AY231" s="2" t="s">
        <v>3426</v>
      </c>
    </row>
    <row r="232" spans="1:51" ht="15.75" customHeight="1" thickBot="1" x14ac:dyDescent="0.3">
      <c r="A232" s="120" t="s">
        <v>1631</v>
      </c>
      <c r="B232" s="36" t="s">
        <v>66</v>
      </c>
      <c r="C232" s="36" t="s">
        <v>1632</v>
      </c>
      <c r="D232" s="6" t="s">
        <v>341</v>
      </c>
      <c r="E232" s="3" t="str">
        <f t="shared" si="9"/>
        <v>Via Andrea Costa 40a Bologna</v>
      </c>
      <c r="F232" s="40" t="s">
        <v>2072</v>
      </c>
      <c r="G232" s="38" t="str" cm="1">
        <f t="array" ref="G232">[1]!FINDLATITUDE(E232)</f>
        <v/>
      </c>
      <c r="H232" s="38" t="str" cm="1">
        <f t="array" ref="H232">[1]!FINDLONGITUDE(E232)</f>
        <v/>
      </c>
      <c r="I232" s="45" t="s">
        <v>2293</v>
      </c>
      <c r="J232" s="45" t="s">
        <v>2448</v>
      </c>
      <c r="K232" s="37"/>
      <c r="L232" s="72" t="s">
        <v>1205</v>
      </c>
      <c r="M232" s="120" t="s">
        <v>1498</v>
      </c>
      <c r="N232" s="36">
        <v>13</v>
      </c>
      <c r="O232" s="36" t="s">
        <v>5</v>
      </c>
      <c r="Q232" s="36" t="s">
        <v>3</v>
      </c>
      <c r="R232" s="36" t="s">
        <v>1633</v>
      </c>
      <c r="S232" s="36" t="s">
        <v>5</v>
      </c>
      <c r="T232" s="36" t="s">
        <v>16</v>
      </c>
      <c r="U232"/>
      <c r="V232"/>
      <c r="W232"/>
      <c r="X232" s="121"/>
      <c r="Y232"/>
      <c r="Z232"/>
      <c r="AA232"/>
      <c r="AB232"/>
      <c r="AC232"/>
      <c r="AD232"/>
      <c r="AF232" s="93" t="s">
        <v>2644</v>
      </c>
      <c r="AK232"/>
      <c r="AM232"/>
      <c r="AR232" s="97" t="s">
        <v>2842</v>
      </c>
      <c r="AS232" s="6" t="s">
        <v>348</v>
      </c>
      <c r="AT232" s="70" t="str" cm="1">
        <f t="array" ref="AT232">_xlfn.IFS(N232&lt;=2.5,"Assente o entro 2.5 cm",AND(L232="Con gradino/i",N232&gt;2.5,N232&lt;=5),"fra 2.5 e 5 cm",AND(L232="Con gradino/i",N232&gt;5,N232&lt;=10),"fra 5 e 10 cm",AND(L232="Con gradino/i",N232&gt;10,N232&lt;=15),"tra 10 e 15 cm",AND(L232="Con gradino/i",N232&gt;15),"oltre 15 cm",TRUE,"")</f>
        <v>tra 10 e 15 cm</v>
      </c>
      <c r="AU232" s="2" t="s">
        <v>2961</v>
      </c>
      <c r="AV232" s="2">
        <f t="shared" si="7"/>
        <v>108.33333333333334</v>
      </c>
      <c r="AW232" s="6" t="s">
        <v>3401</v>
      </c>
      <c r="AX232" s="2" t="s">
        <v>3425</v>
      </c>
      <c r="AY232" s="2" t="s">
        <v>3426</v>
      </c>
    </row>
    <row r="233" spans="1:51" ht="15.75" customHeight="1" thickBot="1" x14ac:dyDescent="0.3">
      <c r="A233" s="120" t="s">
        <v>1634</v>
      </c>
      <c r="B233" s="36" t="s">
        <v>2560</v>
      </c>
      <c r="C233" s="36" t="s">
        <v>1635</v>
      </c>
      <c r="D233" s="6" t="s">
        <v>341</v>
      </c>
      <c r="E233" s="3" t="str">
        <f t="shared" si="9"/>
        <v>Via Andrea Costa 38e Bologna</v>
      </c>
      <c r="F233" s="40" t="s">
        <v>2073</v>
      </c>
      <c r="G233" s="38" t="str" cm="1">
        <f t="array" ref="G233">[1]!FINDLATITUDE(E233)</f>
        <v/>
      </c>
      <c r="H233" s="38" t="str" cm="1">
        <f t="array" ref="H233">[1]!FINDLONGITUDE(E233)</f>
        <v/>
      </c>
      <c r="I233" s="45" t="s">
        <v>2294</v>
      </c>
      <c r="J233" s="45" t="s">
        <v>2449</v>
      </c>
      <c r="K233" s="37"/>
      <c r="L233" s="72" t="s">
        <v>1205</v>
      </c>
      <c r="M233" s="120" t="s">
        <v>1498</v>
      </c>
      <c r="N233" s="36">
        <v>10</v>
      </c>
      <c r="O233" s="36" t="s">
        <v>5</v>
      </c>
      <c r="Q233" s="36" t="s">
        <v>3</v>
      </c>
      <c r="R233" s="36" t="s">
        <v>20</v>
      </c>
      <c r="S233" s="36" t="s">
        <v>5</v>
      </c>
      <c r="T233" s="36" t="s">
        <v>16</v>
      </c>
      <c r="U233"/>
      <c r="V233"/>
      <c r="W233"/>
      <c r="X233" s="121"/>
      <c r="Y233"/>
      <c r="Z233"/>
      <c r="AA233"/>
      <c r="AB233"/>
      <c r="AC233"/>
      <c r="AD233"/>
      <c r="AF233" s="93" t="s">
        <v>2645</v>
      </c>
      <c r="AK233"/>
      <c r="AM233"/>
      <c r="AR233" s="97" t="s">
        <v>2842</v>
      </c>
      <c r="AS233" s="6" t="s">
        <v>348</v>
      </c>
      <c r="AT233" s="70" t="str" cm="1">
        <f t="array" ref="AT233">_xlfn.IFS(N233&lt;=2.5,"Assente o entro 2.5 cm",AND(L233="Con gradino/i",N233&gt;2.5,N233&lt;=5),"fra 2.5 e 5 cm",AND(L233="Con gradino/i",N233&gt;5,N233&lt;=10),"fra 5 e 10 cm",AND(L233="Con gradino/i",N233&gt;10,N233&lt;=15),"tra 10 e 15 cm",AND(L233="Con gradino/i",N233&gt;15),"oltre 15 cm",TRUE,"")</f>
        <v>fra 5 e 10 cm</v>
      </c>
      <c r="AU233" s="2" t="s">
        <v>2960</v>
      </c>
      <c r="AV233" s="2">
        <f t="shared" si="7"/>
        <v>83.333333333333343</v>
      </c>
      <c r="AW233" s="6" t="s">
        <v>3401</v>
      </c>
      <c r="AX233" s="2" t="s">
        <v>3425</v>
      </c>
      <c r="AY233" s="2" t="s">
        <v>3426</v>
      </c>
    </row>
    <row r="234" spans="1:51" ht="15.75" customHeight="1" thickBot="1" x14ac:dyDescent="0.3">
      <c r="A234" s="120" t="s">
        <v>1636</v>
      </c>
      <c r="B234" s="36" t="s">
        <v>1</v>
      </c>
      <c r="C234" s="36" t="s">
        <v>1637</v>
      </c>
      <c r="D234" s="6" t="s">
        <v>341</v>
      </c>
      <c r="E234" s="3" t="str">
        <f t="shared" si="9"/>
        <v>Via Andrea Costa 36b Bologna</v>
      </c>
      <c r="F234" s="40" t="s">
        <v>2074</v>
      </c>
      <c r="G234" s="38" t="str" cm="1">
        <f t="array" ref="G234">[1]!FINDLATITUDE(E234)</f>
        <v/>
      </c>
      <c r="H234" s="38" t="str" cm="1">
        <f t="array" ref="H234">[1]!FINDLONGITUDE(E234)</f>
        <v/>
      </c>
      <c r="I234" s="45" t="s">
        <v>2295</v>
      </c>
      <c r="J234" s="45" t="s">
        <v>2450</v>
      </c>
      <c r="K234" s="37"/>
      <c r="L234" s="122" t="s">
        <v>1203</v>
      </c>
      <c r="M234" s="120" t="s">
        <v>1514</v>
      </c>
      <c r="N234" s="36">
        <v>10</v>
      </c>
      <c r="O234" s="36" t="s">
        <v>1560</v>
      </c>
      <c r="P234" s="46" t="s">
        <v>2233</v>
      </c>
      <c r="Q234" s="36" t="s">
        <v>3</v>
      </c>
      <c r="R234" s="36" t="s">
        <v>20</v>
      </c>
      <c r="S234" s="36" t="s">
        <v>5</v>
      </c>
      <c r="T234" s="36" t="s">
        <v>6</v>
      </c>
      <c r="U234" s="123" t="s">
        <v>1203</v>
      </c>
      <c r="V234" s="36">
        <v>2</v>
      </c>
      <c r="W234" s="86"/>
      <c r="X234" s="121"/>
      <c r="Y234" s="36" t="s">
        <v>2570</v>
      </c>
      <c r="Z234" s="36" t="s">
        <v>6</v>
      </c>
      <c r="AA234" s="36" t="s">
        <v>6</v>
      </c>
      <c r="AB234" s="36" t="s">
        <v>6</v>
      </c>
      <c r="AC234" s="36" t="s">
        <v>16</v>
      </c>
      <c r="AD234" s="36" t="s">
        <v>16</v>
      </c>
      <c r="AF234" s="93" t="s">
        <v>2646</v>
      </c>
      <c r="AK234" s="93" t="s">
        <v>2647</v>
      </c>
      <c r="AM234" s="36" t="s">
        <v>2648</v>
      </c>
      <c r="AN234" s="45" t="s">
        <v>2851</v>
      </c>
      <c r="AR234" s="97" t="s">
        <v>2842</v>
      </c>
      <c r="AS234" s="6" t="s">
        <v>348</v>
      </c>
      <c r="AT234" s="70" t="str" cm="1">
        <f t="array" ref="AT234">_xlfn.IFS(N234&lt;=2.5,"Assente o entro 2.5 cm",AND(L234="Con gradino/i",N234&gt;2.5,N234&lt;=5),"fra 2.5 e 5 cm",AND(L234="Con gradino/i",N234&gt;5,N234&lt;=10),"fra 5 e 10 cm",AND(L234="Con gradino/i",N234&gt;10,N234&lt;=15),"tra 10 e 15 cm",AND(L234="Con gradino/i",N234&gt;15),"oltre 15 cm",TRUE,"")</f>
        <v/>
      </c>
      <c r="AV234" s="2">
        <f t="shared" si="7"/>
        <v>83.333333333333343</v>
      </c>
      <c r="AW234" s="6" t="s">
        <v>3401</v>
      </c>
      <c r="AX234" s="2" t="s">
        <v>3425</v>
      </c>
      <c r="AY234" s="2" t="s">
        <v>3426</v>
      </c>
    </row>
    <row r="235" spans="1:51" ht="15.75" customHeight="1" thickBot="1" x14ac:dyDescent="0.3">
      <c r="A235" s="120" t="s">
        <v>1638</v>
      </c>
      <c r="B235" s="36" t="s">
        <v>1</v>
      </c>
      <c r="C235" s="36" t="s">
        <v>1639</v>
      </c>
      <c r="D235" s="6" t="s">
        <v>341</v>
      </c>
      <c r="E235" s="3" t="str">
        <f t="shared" si="9"/>
        <v>Via Andrea Costa 34d Bologna</v>
      </c>
      <c r="F235" s="40" t="s">
        <v>2075</v>
      </c>
      <c r="G235" s="38" t="str" cm="1">
        <f t="array" ref="G235">[1]!FINDLATITUDE(E235)</f>
        <v/>
      </c>
      <c r="H235" s="38" t="str" cm="1">
        <f t="array" ref="H235">[1]!FINDLONGITUDE(E235)</f>
        <v/>
      </c>
      <c r="I235" s="45" t="s">
        <v>2296</v>
      </c>
      <c r="J235" s="45" t="s">
        <v>2451</v>
      </c>
      <c r="K235" s="37"/>
      <c r="L235" s="72" t="s">
        <v>1205</v>
      </c>
      <c r="M235" s="120" t="s">
        <v>1498</v>
      </c>
      <c r="N235" s="36">
        <v>3</v>
      </c>
      <c r="O235" s="36" t="s">
        <v>5</v>
      </c>
      <c r="Q235" s="36" t="s">
        <v>3</v>
      </c>
      <c r="R235" s="36" t="s">
        <v>468</v>
      </c>
      <c r="S235" s="36" t="s">
        <v>5</v>
      </c>
      <c r="T235" s="36" t="s">
        <v>16</v>
      </c>
      <c r="U235"/>
      <c r="V235"/>
      <c r="W235"/>
      <c r="X235" s="121"/>
      <c r="Y235"/>
      <c r="Z235"/>
      <c r="AA235"/>
      <c r="AB235"/>
      <c r="AC235"/>
      <c r="AD235"/>
      <c r="AF235" s="93" t="s">
        <v>2649</v>
      </c>
      <c r="AK235"/>
      <c r="AM235"/>
      <c r="AR235" s="97" t="s">
        <v>2842</v>
      </c>
      <c r="AS235" s="6" t="s">
        <v>348</v>
      </c>
      <c r="AT235" s="70" t="str" cm="1">
        <f t="array" ref="AT235">_xlfn.IFS(N235&lt;=2.5,"Assente o entro 2.5 cm",AND(L235="Con gradino/i",N235&gt;2.5,N235&lt;=5),"fra 2.5 e 5 cm",AND(L235="Con gradino/i",N235&gt;5,N235&lt;=10),"fra 5 e 10 cm",AND(L235="Con gradino/i",N235&gt;10,N235&lt;=15),"tra 10 e 15 cm",AND(L235="Con gradino/i",N235&gt;15),"oltre 15 cm",TRUE,"")</f>
        <v>fra 2.5 e 5 cm</v>
      </c>
      <c r="AU235" s="2" t="s">
        <v>2957</v>
      </c>
      <c r="AV235" s="2">
        <f t="shared" si="7"/>
        <v>25</v>
      </c>
      <c r="AW235" s="6" t="s">
        <v>3401</v>
      </c>
      <c r="AX235" s="2" t="s">
        <v>3425</v>
      </c>
      <c r="AY235" s="2" t="s">
        <v>3426</v>
      </c>
    </row>
    <row r="236" spans="1:51" ht="15.75" customHeight="1" thickBot="1" x14ac:dyDescent="0.3">
      <c r="A236" s="120" t="s">
        <v>1640</v>
      </c>
      <c r="B236" s="36" t="s">
        <v>66</v>
      </c>
      <c r="C236" s="36" t="s">
        <v>2950</v>
      </c>
      <c r="D236" s="6" t="s">
        <v>341</v>
      </c>
      <c r="E236" s="3" t="str">
        <f t="shared" si="9"/>
        <v>Via massarenti 2 Bologna</v>
      </c>
      <c r="F236" s="40" t="s">
        <v>2076</v>
      </c>
      <c r="G236" s="38" t="str" cm="1">
        <f t="array" ref="G236">[1]!FINDLATITUDE(E236)</f>
        <v/>
      </c>
      <c r="H236" s="38" t="str" cm="1">
        <f t="array" ref="H236">[1]!FINDLONGITUDE(E236)</f>
        <v/>
      </c>
      <c r="I236" s="45" t="s">
        <v>2951</v>
      </c>
      <c r="J236" s="45" t="s">
        <v>2952</v>
      </c>
      <c r="K236" s="37"/>
      <c r="L236" s="72" t="s">
        <v>1205</v>
      </c>
      <c r="M236" s="120" t="s">
        <v>1498</v>
      </c>
      <c r="N236" s="36">
        <v>11</v>
      </c>
      <c r="O236" s="36" t="s">
        <v>5</v>
      </c>
      <c r="Q236"/>
      <c r="R236"/>
      <c r="S236"/>
      <c r="T236" s="36" t="s">
        <v>16</v>
      </c>
      <c r="U236"/>
      <c r="V236"/>
      <c r="W236"/>
      <c r="X236" s="88"/>
      <c r="Y236"/>
      <c r="Z236"/>
      <c r="AA236"/>
      <c r="AB236"/>
      <c r="AC236"/>
      <c r="AD236"/>
      <c r="AF236" s="36" t="s">
        <v>2650</v>
      </c>
      <c r="AG236" s="45" t="s">
        <v>2651</v>
      </c>
      <c r="AK236"/>
      <c r="AM236"/>
      <c r="AR236" s="97" t="s">
        <v>2843</v>
      </c>
      <c r="AS236" s="6" t="s">
        <v>348</v>
      </c>
      <c r="AT236" s="70" t="str" cm="1">
        <f t="array" ref="AT236">_xlfn.IFS(N236&lt;=2.5,"Assente o entro 2.5 cm",AND(L236="Con gradino/i",N236&gt;2.5,N236&lt;=5),"fra 2.5 e 5 cm",AND(L236="Con gradino/i",N236&gt;5,N236&lt;=10),"fra 5 e 10 cm",AND(L236="Con gradino/i",N236&gt;10,N236&lt;=15),"tra 10 e 15 cm",AND(L236="Con gradino/i",N236&gt;15),"oltre 15 cm",TRUE,"")</f>
        <v>tra 10 e 15 cm</v>
      </c>
      <c r="AU236" s="2" t="s">
        <v>2961</v>
      </c>
      <c r="AV236" s="2">
        <f t="shared" si="7"/>
        <v>91.666666666666671</v>
      </c>
      <c r="AW236" s="6" t="s">
        <v>3402</v>
      </c>
      <c r="AX236" s="2" t="s">
        <v>3425</v>
      </c>
      <c r="AY236" s="2" t="s">
        <v>3426</v>
      </c>
    </row>
    <row r="237" spans="1:51" ht="15.75" customHeight="1" thickBot="1" x14ac:dyDescent="0.3">
      <c r="A237" s="120" t="s">
        <v>357</v>
      </c>
      <c r="B237" s="36" t="s">
        <v>473</v>
      </c>
      <c r="C237" s="36" t="s">
        <v>1641</v>
      </c>
      <c r="D237" s="6" t="s">
        <v>341</v>
      </c>
      <c r="E237" s="3" t="str">
        <f t="shared" si="9"/>
        <v>Via massarenti 2/2  Bologna</v>
      </c>
      <c r="F237" s="40" t="s">
        <v>2077</v>
      </c>
      <c r="G237" s="38" t="str" cm="1">
        <f t="array" ref="G237">[1]!FINDLATITUDE(E237)</f>
        <v/>
      </c>
      <c r="H237" s="38" t="str" cm="1">
        <f t="array" ref="H237">[1]!FINDLONGITUDE(E237)</f>
        <v/>
      </c>
      <c r="I237" s="45" t="s">
        <v>2297</v>
      </c>
      <c r="J237" s="45" t="s">
        <v>2452</v>
      </c>
      <c r="K237" s="37"/>
      <c r="L237" s="72" t="s">
        <v>1205</v>
      </c>
      <c r="M237" s="120" t="s">
        <v>1498</v>
      </c>
      <c r="N237" s="36">
        <v>3.5</v>
      </c>
      <c r="O237" s="36" t="s">
        <v>5</v>
      </c>
      <c r="Q237" s="36" t="s">
        <v>3</v>
      </c>
      <c r="R237" s="36" t="s">
        <v>1642</v>
      </c>
      <c r="S237" s="36" t="s">
        <v>416</v>
      </c>
      <c r="T237" s="36" t="s">
        <v>16</v>
      </c>
      <c r="U237"/>
      <c r="V237"/>
      <c r="W237"/>
      <c r="X237" s="121"/>
      <c r="Y237"/>
      <c r="Z237"/>
      <c r="AA237"/>
      <c r="AB237"/>
      <c r="AC237"/>
      <c r="AD237"/>
      <c r="AF237" s="93" t="s">
        <v>2652</v>
      </c>
      <c r="AK237"/>
      <c r="AM237"/>
      <c r="AR237" s="97" t="s">
        <v>2843</v>
      </c>
      <c r="AS237" s="6" t="s">
        <v>348</v>
      </c>
      <c r="AT237" s="70" t="str" cm="1">
        <f t="array" ref="AT237">_xlfn.IFS(N237&lt;=2.5,"Assente o entro 2.5 cm",AND(L237="Con gradino/i",N237&gt;2.5,N237&lt;=5),"fra 2.5 e 5 cm",AND(L237="Con gradino/i",N237&gt;5,N237&lt;=10),"fra 5 e 10 cm",AND(L237="Con gradino/i",N237&gt;10,N237&lt;=15),"tra 10 e 15 cm",AND(L237="Con gradino/i",N237&gt;15),"oltre 15 cm",TRUE,"")</f>
        <v>fra 2.5 e 5 cm</v>
      </c>
      <c r="AU237" s="2" t="s">
        <v>2957</v>
      </c>
      <c r="AV237" s="2">
        <f t="shared" si="7"/>
        <v>29.166666666666668</v>
      </c>
      <c r="AW237" s="6" t="s">
        <v>3402</v>
      </c>
      <c r="AX237" s="2" t="s">
        <v>3425</v>
      </c>
      <c r="AY237" s="2" t="s">
        <v>3426</v>
      </c>
    </row>
    <row r="238" spans="1:51" ht="15.75" customHeight="1" thickBot="1" x14ac:dyDescent="0.3">
      <c r="A238" s="137" t="s">
        <v>1643</v>
      </c>
      <c r="B238" s="94" t="s">
        <v>2949</v>
      </c>
      <c r="C238" s="94" t="s">
        <v>2948</v>
      </c>
      <c r="D238" s="6" t="s">
        <v>341</v>
      </c>
      <c r="E238" s="3" t="str">
        <f t="shared" si="9"/>
        <v>Via Massarenti 2 Bologna</v>
      </c>
      <c r="F238" s="40" t="s">
        <v>2078</v>
      </c>
      <c r="G238" s="38" t="str" cm="1">
        <f t="array" ref="G238">[1]!FINDLATITUDE(E238)</f>
        <v/>
      </c>
      <c r="H238" s="38" t="str" cm="1">
        <f t="array" ref="H238">[1]!FINDLONGITUDE(E238)</f>
        <v/>
      </c>
      <c r="I238" s="45" t="s">
        <v>2953</v>
      </c>
      <c r="J238" s="45" t="s">
        <v>2954</v>
      </c>
      <c r="K238" s="107"/>
      <c r="L238" s="138" t="s">
        <v>1205</v>
      </c>
      <c r="M238" s="137" t="s">
        <v>1498</v>
      </c>
      <c r="N238" s="94">
        <v>13</v>
      </c>
      <c r="O238" s="94" t="s">
        <v>5</v>
      </c>
      <c r="Q238" s="94" t="s">
        <v>54</v>
      </c>
      <c r="R238" s="94" t="s">
        <v>20</v>
      </c>
      <c r="S238" s="94" t="s">
        <v>5</v>
      </c>
      <c r="T238" s="94" t="s">
        <v>16</v>
      </c>
      <c r="U238" s="94"/>
      <c r="V238" s="94"/>
      <c r="W238" s="94"/>
      <c r="X238" s="139"/>
      <c r="Y238" s="94"/>
      <c r="Z238" s="94"/>
      <c r="AA238" s="94"/>
      <c r="AB238" s="94"/>
      <c r="AC238" s="94"/>
      <c r="AD238" s="94"/>
      <c r="AF238" s="94" t="s">
        <v>2653</v>
      </c>
      <c r="AG238" s="45" t="s">
        <v>2654</v>
      </c>
      <c r="AH238" s="45" t="s">
        <v>2655</v>
      </c>
      <c r="AK238" s="94"/>
      <c r="AM238" s="94"/>
      <c r="AR238" s="98" t="s">
        <v>2843</v>
      </c>
      <c r="AS238" s="6" t="s">
        <v>348</v>
      </c>
      <c r="AT238" s="70" t="str" cm="1">
        <f t="array" ref="AT238">_xlfn.IFS(N238&lt;=2.5,"Assente o entro 2.5 cm",AND(L238="Con gradino/i",N238&gt;2.5,N238&lt;=5),"fra 2.5 e 5 cm",AND(L238="Con gradino/i",N238&gt;5,N238&lt;=10),"fra 5 e 10 cm",AND(L238="Con gradino/i",N238&gt;10,N238&lt;=15),"tra 10 e 15 cm",AND(L238="Con gradino/i",N238&gt;15),"oltre 15 cm",TRUE,"")</f>
        <v>tra 10 e 15 cm</v>
      </c>
      <c r="AU238" s="2" t="s">
        <v>2961</v>
      </c>
      <c r="AV238" s="2">
        <f t="shared" si="7"/>
        <v>108.33333333333334</v>
      </c>
      <c r="AW238" s="6" t="s">
        <v>3402</v>
      </c>
      <c r="AX238" s="2" t="s">
        <v>3425</v>
      </c>
      <c r="AY238" s="2" t="s">
        <v>3426</v>
      </c>
    </row>
    <row r="239" spans="1:51" ht="15.75" customHeight="1" thickBot="1" x14ac:dyDescent="0.3">
      <c r="A239" s="137" t="s">
        <v>1644</v>
      </c>
      <c r="B239" s="94" t="s">
        <v>66</v>
      </c>
      <c r="C239" s="94" t="s">
        <v>1645</v>
      </c>
      <c r="D239" s="6" t="s">
        <v>341</v>
      </c>
      <c r="E239" s="3" t="str">
        <f t="shared" si="9"/>
        <v>Via massarenti 8/c  Bologna</v>
      </c>
      <c r="F239" s="40" t="s">
        <v>2079</v>
      </c>
      <c r="G239" s="38" t="str" cm="1">
        <f t="array" ref="G239">[1]!FINDLATITUDE(E239)</f>
        <v/>
      </c>
      <c r="H239" s="38" t="str" cm="1">
        <f t="array" ref="H239">[1]!FINDLONGITUDE(E239)</f>
        <v/>
      </c>
      <c r="I239" s="45" t="s">
        <v>2298</v>
      </c>
      <c r="J239" s="45" t="s">
        <v>2453</v>
      </c>
      <c r="K239" s="107"/>
      <c r="L239" s="138" t="s">
        <v>1205</v>
      </c>
      <c r="M239" s="137" t="s">
        <v>1498</v>
      </c>
      <c r="N239" s="94">
        <v>11</v>
      </c>
      <c r="O239" s="94" t="s">
        <v>5</v>
      </c>
      <c r="Q239" s="94" t="s">
        <v>3</v>
      </c>
      <c r="R239" s="94" t="s">
        <v>1646</v>
      </c>
      <c r="S239" s="94" t="s">
        <v>5</v>
      </c>
      <c r="T239" s="94" t="s">
        <v>16</v>
      </c>
      <c r="U239" s="94"/>
      <c r="V239" s="94"/>
      <c r="W239" s="94"/>
      <c r="X239" s="139"/>
      <c r="Y239" s="94"/>
      <c r="Z239" s="94"/>
      <c r="AA239" s="94"/>
      <c r="AB239" s="94"/>
      <c r="AC239" s="94"/>
      <c r="AD239" s="94"/>
      <c r="AF239" s="94" t="s">
        <v>2656</v>
      </c>
      <c r="AG239" s="45" t="s">
        <v>2657</v>
      </c>
      <c r="AK239" s="94"/>
      <c r="AM239" s="94"/>
      <c r="AR239" s="98" t="s">
        <v>2843</v>
      </c>
      <c r="AS239" s="6" t="s">
        <v>348</v>
      </c>
      <c r="AT239" s="70" t="str" cm="1">
        <f t="array" ref="AT239">_xlfn.IFS(N239&lt;=2.5,"Assente o entro 2.5 cm",AND(L239="Con gradino/i",N239&gt;2.5,N239&lt;=5),"fra 2.5 e 5 cm",AND(L239="Con gradino/i",N239&gt;5,N239&lt;=10),"fra 5 e 10 cm",AND(L239="Con gradino/i",N239&gt;10,N239&lt;=15),"tra 10 e 15 cm",AND(L239="Con gradino/i",N239&gt;15),"oltre 15 cm",TRUE,"")</f>
        <v>tra 10 e 15 cm</v>
      </c>
      <c r="AU239" s="2" t="s">
        <v>2961</v>
      </c>
      <c r="AV239" s="2">
        <f t="shared" si="7"/>
        <v>91.666666666666671</v>
      </c>
      <c r="AW239" s="6" t="s">
        <v>3402</v>
      </c>
      <c r="AX239" s="2" t="s">
        <v>3425</v>
      </c>
      <c r="AY239" s="2" t="s">
        <v>3426</v>
      </c>
    </row>
    <row r="240" spans="1:51" ht="15.75" customHeight="1" thickBot="1" x14ac:dyDescent="0.3">
      <c r="A240" s="120" t="s">
        <v>1647</v>
      </c>
      <c r="B240" s="36" t="s">
        <v>1</v>
      </c>
      <c r="C240" s="36" t="s">
        <v>1648</v>
      </c>
      <c r="D240" s="6" t="s">
        <v>341</v>
      </c>
      <c r="E240" s="3" t="str">
        <f t="shared" si="9"/>
        <v>Via massarenti 10 b  Bologna</v>
      </c>
      <c r="F240" s="40" t="s">
        <v>2080</v>
      </c>
      <c r="G240" s="38" t="str" cm="1">
        <f t="array" ref="G240">[1]!FINDLATITUDE(E240)</f>
        <v/>
      </c>
      <c r="H240" s="38" t="str" cm="1">
        <f t="array" ref="H240">[1]!FINDLONGITUDE(E240)</f>
        <v/>
      </c>
      <c r="I240" s="45" t="s">
        <v>2299</v>
      </c>
      <c r="J240" s="45" t="s">
        <v>2454</v>
      </c>
      <c r="K240" s="37"/>
      <c r="L240" s="122" t="s">
        <v>1205</v>
      </c>
      <c r="M240" s="120" t="s">
        <v>1498</v>
      </c>
      <c r="N240" s="36">
        <v>11</v>
      </c>
      <c r="O240" s="36" t="s">
        <v>1649</v>
      </c>
      <c r="Q240" s="36" t="s">
        <v>1650</v>
      </c>
      <c r="R240" s="36" t="s">
        <v>105</v>
      </c>
      <c r="S240" s="36" t="s">
        <v>1651</v>
      </c>
      <c r="T240" s="36" t="s">
        <v>6</v>
      </c>
      <c r="U240" s="123" t="s">
        <v>1203</v>
      </c>
      <c r="V240"/>
      <c r="W240" s="86"/>
      <c r="X240" s="121"/>
      <c r="Y240"/>
      <c r="Z240"/>
      <c r="AA240"/>
      <c r="AB240"/>
      <c r="AC240"/>
      <c r="AD240"/>
      <c r="AF240" s="93" t="s">
        <v>2658</v>
      </c>
      <c r="AK240"/>
      <c r="AM240"/>
      <c r="AR240" s="97" t="s">
        <v>2843</v>
      </c>
      <c r="AS240" s="6" t="s">
        <v>348</v>
      </c>
      <c r="AT240" s="70" t="str" cm="1">
        <f t="array" ref="AT240">_xlfn.IFS(N240&lt;=2.5,"Assente o entro 2.5 cm",AND(L240="Con gradino/i",N240&gt;2.5,N240&lt;=5),"fra 2.5 e 5 cm",AND(L240="Con gradino/i",N240&gt;5,N240&lt;=10),"fra 5 e 10 cm",AND(L240="Con gradino/i",N240&gt;10,N240&lt;=15),"tra 10 e 15 cm",AND(L240="Con gradino/i",N240&gt;15),"oltre 15 cm",TRUE,"")</f>
        <v>tra 10 e 15 cm</v>
      </c>
      <c r="AU240" s="2" t="s">
        <v>2961</v>
      </c>
      <c r="AV240" s="2">
        <f t="shared" si="7"/>
        <v>91.666666666666671</v>
      </c>
      <c r="AW240" s="6" t="s">
        <v>3402</v>
      </c>
      <c r="AX240" s="2" t="s">
        <v>3425</v>
      </c>
      <c r="AY240" s="2" t="s">
        <v>3426</v>
      </c>
    </row>
    <row r="241" spans="1:51" ht="15.75" customHeight="1" thickBot="1" x14ac:dyDescent="0.3">
      <c r="A241" s="120" t="s">
        <v>1652</v>
      </c>
      <c r="B241" s="36" t="s">
        <v>1770</v>
      </c>
      <c r="C241" s="36" t="s">
        <v>1653</v>
      </c>
      <c r="D241" s="6" t="s">
        <v>341</v>
      </c>
      <c r="E241" s="3" t="str">
        <f t="shared" si="9"/>
        <v>Via Massarenti 22/a Bologna</v>
      </c>
      <c r="F241" s="40" t="s">
        <v>2081</v>
      </c>
      <c r="G241" s="38" t="str" cm="1">
        <f t="array" ref="G241">[1]!FINDLATITUDE(E241)</f>
        <v/>
      </c>
      <c r="H241" s="38" t="str" cm="1">
        <f t="array" ref="H241">[1]!FINDLONGITUDE(E241)</f>
        <v/>
      </c>
      <c r="I241" s="45" t="s">
        <v>2300</v>
      </c>
      <c r="J241" s="45" t="s">
        <v>2455</v>
      </c>
      <c r="K241" s="37"/>
      <c r="L241" s="72" t="s">
        <v>1203</v>
      </c>
      <c r="M241" s="120" t="s">
        <v>1495</v>
      </c>
      <c r="N241"/>
      <c r="O241"/>
      <c r="Q241" s="36" t="s">
        <v>1654</v>
      </c>
      <c r="R241" s="36" t="s">
        <v>1642</v>
      </c>
      <c r="S241" s="36" t="s">
        <v>5</v>
      </c>
      <c r="T241" s="36" t="s">
        <v>16</v>
      </c>
      <c r="U241"/>
      <c r="V241"/>
      <c r="W241"/>
      <c r="X241" s="88"/>
      <c r="Y241"/>
      <c r="Z241"/>
      <c r="AA241"/>
      <c r="AB241"/>
      <c r="AC241"/>
      <c r="AD241"/>
      <c r="AF241" s="93" t="s">
        <v>2659</v>
      </c>
      <c r="AK241"/>
      <c r="AM241"/>
      <c r="AR241" s="97" t="s">
        <v>2843</v>
      </c>
      <c r="AS241" s="6" t="s">
        <v>348</v>
      </c>
      <c r="AT241" s="70" t="str" cm="1">
        <f t="array" ref="AT241">_xlfn.IFS(N241&lt;=2.5,"Assente o entro 2.5 cm",AND(L241="Con gradino/i",N241&gt;2.5,N241&lt;=5),"fra 2.5 e 5 cm",AND(L241="Con gradino/i",N241&gt;5,N241&lt;=10),"fra 5 e 10 cm",AND(L241="Con gradino/i",N241&gt;10,N241&lt;=15),"tra 10 e 15 cm",AND(L241="Con gradino/i",N241&gt;15),"oltre 15 cm",TRUE,"")</f>
        <v>Assente o entro 2.5 cm</v>
      </c>
      <c r="AU241" s="2" t="s">
        <v>2959</v>
      </c>
      <c r="AV241" s="2">
        <f t="shared" si="7"/>
        <v>0</v>
      </c>
      <c r="AW241" s="6" t="s">
        <v>3402</v>
      </c>
      <c r="AX241" s="2" t="s">
        <v>3425</v>
      </c>
      <c r="AY241" s="2" t="s">
        <v>3426</v>
      </c>
    </row>
    <row r="242" spans="1:51" ht="15.75" customHeight="1" thickBot="1" x14ac:dyDescent="0.3">
      <c r="A242" s="120" t="s">
        <v>1655</v>
      </c>
      <c r="B242" s="36" t="s">
        <v>1</v>
      </c>
      <c r="C242" s="36" t="s">
        <v>1656</v>
      </c>
      <c r="D242" s="6" t="s">
        <v>341</v>
      </c>
      <c r="E242" s="3" t="str">
        <f t="shared" si="9"/>
        <v>Via Massarenti 24/a Bologna</v>
      </c>
      <c r="F242" s="40" t="s">
        <v>2082</v>
      </c>
      <c r="G242" s="38" t="str" cm="1">
        <f t="array" ref="G242">[1]!FINDLATITUDE(E242)</f>
        <v/>
      </c>
      <c r="H242" s="38" t="str" cm="1">
        <f t="array" ref="H242">[1]!FINDLONGITUDE(E242)</f>
        <v/>
      </c>
      <c r="I242" s="45" t="s">
        <v>2301</v>
      </c>
      <c r="J242" s="45" t="s">
        <v>2456</v>
      </c>
      <c r="K242" s="37"/>
      <c r="L242" s="72" t="s">
        <v>1203</v>
      </c>
      <c r="M242" s="120" t="s">
        <v>1495</v>
      </c>
      <c r="N242"/>
      <c r="O242"/>
      <c r="Q242" s="36" t="s">
        <v>1657</v>
      </c>
      <c r="R242" s="36">
        <v>108</v>
      </c>
      <c r="S242" s="36" t="s">
        <v>5</v>
      </c>
      <c r="T242" s="36" t="s">
        <v>16</v>
      </c>
      <c r="U242"/>
      <c r="V242"/>
      <c r="W242"/>
      <c r="X242" s="121"/>
      <c r="Y242"/>
      <c r="Z242"/>
      <c r="AA242"/>
      <c r="AB242"/>
      <c r="AC242"/>
      <c r="AD242"/>
      <c r="AF242" s="93" t="s">
        <v>2660</v>
      </c>
      <c r="AK242"/>
      <c r="AM242"/>
      <c r="AR242" s="97" t="s">
        <v>2843</v>
      </c>
      <c r="AS242" s="6" t="s">
        <v>348</v>
      </c>
      <c r="AT242" s="70" t="str" cm="1">
        <f t="array" ref="AT242">_xlfn.IFS(N242&lt;=2.5,"Assente o entro 2.5 cm",AND(L242="Con gradino/i",N242&gt;2.5,N242&lt;=5),"fra 2.5 e 5 cm",AND(L242="Con gradino/i",N242&gt;5,N242&lt;=10),"fra 5 e 10 cm",AND(L242="Con gradino/i",N242&gt;10,N242&lt;=15),"tra 10 e 15 cm",AND(L242="Con gradino/i",N242&gt;15),"oltre 15 cm",TRUE,"")</f>
        <v>Assente o entro 2.5 cm</v>
      </c>
      <c r="AU242" s="2" t="s">
        <v>2959</v>
      </c>
      <c r="AV242" s="2">
        <f t="shared" si="7"/>
        <v>0</v>
      </c>
      <c r="AW242" s="6" t="s">
        <v>3402</v>
      </c>
      <c r="AX242" s="2" t="s">
        <v>3425</v>
      </c>
      <c r="AY242" s="2" t="s">
        <v>3426</v>
      </c>
    </row>
    <row r="243" spans="1:51" ht="15.75" customHeight="1" thickBot="1" x14ac:dyDescent="0.3">
      <c r="A243" s="120" t="s">
        <v>1658</v>
      </c>
      <c r="B243" s="36" t="s">
        <v>1659</v>
      </c>
      <c r="C243"/>
      <c r="D243" s="6" t="s">
        <v>341</v>
      </c>
      <c r="E243" s="3" t="s">
        <v>3386</v>
      </c>
      <c r="F243" s="40" t="s">
        <v>3386</v>
      </c>
      <c r="G243" s="38" t="str" cm="1">
        <f t="array" ref="G243">[1]!FINDLATITUDE(E243)</f>
        <v/>
      </c>
      <c r="H243" s="38" t="str" cm="1">
        <f t="array" ref="H243">[1]!FINDLONGITUDE(E243)</f>
        <v/>
      </c>
      <c r="I243" s="45" t="s">
        <v>3387</v>
      </c>
      <c r="J243" s="45" t="s">
        <v>3388</v>
      </c>
      <c r="K243" s="37"/>
      <c r="L243" s="72" t="s">
        <v>1205</v>
      </c>
      <c r="M243" s="120" t="s">
        <v>1498</v>
      </c>
      <c r="N243" s="36">
        <v>3</v>
      </c>
      <c r="O243" s="36" t="s">
        <v>5</v>
      </c>
      <c r="Q243"/>
      <c r="R243"/>
      <c r="S243" s="36" t="s">
        <v>416</v>
      </c>
      <c r="T243"/>
      <c r="U243"/>
      <c r="V243"/>
      <c r="W243"/>
      <c r="X243" s="88"/>
      <c r="Y243"/>
      <c r="Z243"/>
      <c r="AA243"/>
      <c r="AB243"/>
      <c r="AC243"/>
      <c r="AD243"/>
      <c r="AF243" s="93" t="s">
        <v>2661</v>
      </c>
      <c r="AK243"/>
      <c r="AM243"/>
      <c r="AR243" s="97" t="s">
        <v>2843</v>
      </c>
      <c r="AS243" s="6" t="s">
        <v>348</v>
      </c>
      <c r="AT243" s="70" t="str" cm="1">
        <f t="array" ref="AT243">_xlfn.IFS(N243&lt;=2.5,"Assente o entro 2.5 cm",AND(L243="Con gradino/i",N243&gt;2.5,N243&lt;=5),"fra 2.5 e 5 cm",AND(L243="Con gradino/i",N243&gt;5,N243&lt;=10),"fra 5 e 10 cm",AND(L243="Con gradino/i",N243&gt;10,N243&lt;=15),"tra 10 e 15 cm",AND(L243="Con gradino/i",N243&gt;15),"oltre 15 cm",TRUE,"")</f>
        <v>fra 2.5 e 5 cm</v>
      </c>
      <c r="AU243" s="2" t="s">
        <v>2957</v>
      </c>
      <c r="AV243" s="2">
        <f t="shared" si="7"/>
        <v>25</v>
      </c>
      <c r="AW243" s="6" t="s">
        <v>3402</v>
      </c>
      <c r="AX243" s="2" t="s">
        <v>3425</v>
      </c>
      <c r="AY243" s="2" t="s">
        <v>3426</v>
      </c>
    </row>
    <row r="244" spans="1:51" ht="15.75" customHeight="1" thickBot="1" x14ac:dyDescent="0.3">
      <c r="A244" s="120" t="s">
        <v>1660</v>
      </c>
      <c r="B244" s="36" t="s">
        <v>1661</v>
      </c>
      <c r="C244" s="36" t="s">
        <v>1662</v>
      </c>
      <c r="D244" s="6" t="s">
        <v>341</v>
      </c>
      <c r="E244" s="3" t="str">
        <f t="shared" ref="E244:E299" si="10">CONCATENATE(C244," ",D244)</f>
        <v>Via massarenti 26  Bologna</v>
      </c>
      <c r="F244" s="40" t="s">
        <v>2083</v>
      </c>
      <c r="G244" s="38" t="str" cm="1">
        <f t="array" ref="G244">[1]!FINDLATITUDE(E244)</f>
        <v/>
      </c>
      <c r="H244" s="38" t="str" cm="1">
        <f t="array" ref="H244">[1]!FINDLONGITUDE(E244)</f>
        <v/>
      </c>
      <c r="I244" s="45" t="s">
        <v>2302</v>
      </c>
      <c r="J244" s="45" t="s">
        <v>2457</v>
      </c>
      <c r="K244" s="37"/>
      <c r="L244" s="72" t="s">
        <v>1205</v>
      </c>
      <c r="M244" s="120" t="s">
        <v>1498</v>
      </c>
      <c r="N244" s="36">
        <v>2.5</v>
      </c>
      <c r="O244" s="36" t="s">
        <v>5</v>
      </c>
      <c r="Q244" s="36" t="s">
        <v>400</v>
      </c>
      <c r="R244" s="36" t="s">
        <v>381</v>
      </c>
      <c r="S244" s="36" t="s">
        <v>5</v>
      </c>
      <c r="T244" s="36" t="s">
        <v>16</v>
      </c>
      <c r="U244"/>
      <c r="V244"/>
      <c r="W244"/>
      <c r="X244" s="88"/>
      <c r="Y244"/>
      <c r="Z244"/>
      <c r="AA244"/>
      <c r="AB244"/>
      <c r="AC244"/>
      <c r="AD244"/>
      <c r="AF244" s="93" t="s">
        <v>2662</v>
      </c>
      <c r="AK244"/>
      <c r="AM244"/>
      <c r="AR244" s="97" t="s">
        <v>2843</v>
      </c>
      <c r="AS244" s="6" t="s">
        <v>348</v>
      </c>
      <c r="AT244" s="70" t="str" cm="1">
        <f t="array" ref="AT244">_xlfn.IFS(N244&lt;=2.5,"Assente o entro 2.5 cm",AND(L244="Con gradino/i",N244&gt;2.5,N244&lt;=5),"fra 2.5 e 5 cm",AND(L244="Con gradino/i",N244&gt;5,N244&lt;=10),"fra 5 e 10 cm",AND(L244="Con gradino/i",N244&gt;10,N244&lt;=15),"tra 10 e 15 cm",AND(L244="Con gradino/i",N244&gt;15),"oltre 15 cm",TRUE,"")</f>
        <v>Assente o entro 2.5 cm</v>
      </c>
      <c r="AU244" s="2" t="s">
        <v>2959</v>
      </c>
      <c r="AV244" s="2">
        <f t="shared" si="7"/>
        <v>20.833333333333336</v>
      </c>
      <c r="AW244" s="6" t="s">
        <v>3402</v>
      </c>
      <c r="AX244" s="2" t="s">
        <v>3425</v>
      </c>
      <c r="AY244" s="2" t="s">
        <v>3426</v>
      </c>
    </row>
    <row r="245" spans="1:51" ht="15.75" customHeight="1" thickBot="1" x14ac:dyDescent="0.3">
      <c r="A245" s="120" t="s">
        <v>1663</v>
      </c>
      <c r="B245" s="36" t="s">
        <v>1664</v>
      </c>
      <c r="C245" s="36" t="s">
        <v>1665</v>
      </c>
      <c r="D245" s="6" t="s">
        <v>341</v>
      </c>
      <c r="E245" s="3" t="str">
        <f t="shared" si="10"/>
        <v>Via massarenti 26/b  Bologna</v>
      </c>
      <c r="F245" s="40" t="s">
        <v>2084</v>
      </c>
      <c r="G245" s="38" t="str" cm="1">
        <f t="array" ref="G245">[1]!FINDLATITUDE(E245)</f>
        <v/>
      </c>
      <c r="H245" s="38" t="str" cm="1">
        <f t="array" ref="H245">[1]!FINDLONGITUDE(E245)</f>
        <v/>
      </c>
      <c r="I245" s="45" t="s">
        <v>2303</v>
      </c>
      <c r="J245" s="45" t="s">
        <v>2458</v>
      </c>
      <c r="K245" s="37"/>
      <c r="L245" s="72" t="s">
        <v>1205</v>
      </c>
      <c r="M245" s="120" t="s">
        <v>1498</v>
      </c>
      <c r="N245" s="36">
        <v>15</v>
      </c>
      <c r="O245" s="36" t="s">
        <v>5</v>
      </c>
      <c r="Q245" s="36" t="s">
        <v>3</v>
      </c>
      <c r="R245" s="36">
        <v>90</v>
      </c>
      <c r="S245" s="36" t="s">
        <v>5</v>
      </c>
      <c r="T245" s="36" t="s">
        <v>16</v>
      </c>
      <c r="U245"/>
      <c r="V245"/>
      <c r="W245"/>
      <c r="X245" s="121"/>
      <c r="Y245"/>
      <c r="Z245"/>
      <c r="AA245"/>
      <c r="AB245"/>
      <c r="AC245"/>
      <c r="AD245"/>
      <c r="AF245" s="93" t="s">
        <v>2663</v>
      </c>
      <c r="AK245"/>
      <c r="AM245"/>
      <c r="AR245" s="97" t="s">
        <v>2843</v>
      </c>
      <c r="AS245" s="6" t="s">
        <v>348</v>
      </c>
      <c r="AT245" s="70" t="str" cm="1">
        <f t="array" ref="AT245">_xlfn.IFS(N245&lt;=2.5,"Assente o entro 2.5 cm",AND(L245="Con gradino/i",N245&gt;2.5,N245&lt;=5),"fra 2.5 e 5 cm",AND(L245="Con gradino/i",N245&gt;5,N245&lt;=10),"fra 5 e 10 cm",AND(L245="Con gradino/i",N245&gt;10,N245&lt;=15),"tra 10 e 15 cm",AND(L245="Con gradino/i",N245&gt;15),"oltre 15 cm",TRUE,"")</f>
        <v>tra 10 e 15 cm</v>
      </c>
      <c r="AU245" s="2" t="s">
        <v>2961</v>
      </c>
      <c r="AV245" s="2">
        <f t="shared" si="7"/>
        <v>125</v>
      </c>
      <c r="AW245" s="6" t="s">
        <v>3402</v>
      </c>
      <c r="AX245" s="2" t="s">
        <v>3425</v>
      </c>
      <c r="AY245" s="2" t="s">
        <v>3426</v>
      </c>
    </row>
    <row r="246" spans="1:51" ht="15.75" customHeight="1" thickBot="1" x14ac:dyDescent="0.3">
      <c r="A246" s="120" t="s">
        <v>1666</v>
      </c>
      <c r="B246" s="36" t="s">
        <v>1667</v>
      </c>
      <c r="C246" s="36" t="s">
        <v>1668</v>
      </c>
      <c r="D246" s="6" t="s">
        <v>341</v>
      </c>
      <c r="E246" s="3" t="str">
        <f t="shared" si="10"/>
        <v>Via massarenti 28/a Bologna</v>
      </c>
      <c r="F246" s="40" t="s">
        <v>2085</v>
      </c>
      <c r="G246" s="38" t="str" cm="1">
        <f t="array" ref="G246">[1]!FINDLATITUDE(E246)</f>
        <v/>
      </c>
      <c r="H246" s="38" t="str" cm="1">
        <f t="array" ref="H246">[1]!FINDLONGITUDE(E246)</f>
        <v/>
      </c>
      <c r="I246" s="45" t="s">
        <v>2304</v>
      </c>
      <c r="J246" s="45" t="s">
        <v>2459</v>
      </c>
      <c r="K246" s="37"/>
      <c r="L246" s="72" t="s">
        <v>1203</v>
      </c>
      <c r="M246" s="120" t="s">
        <v>1495</v>
      </c>
      <c r="N246"/>
      <c r="O246"/>
      <c r="Q246" s="36" t="s">
        <v>3</v>
      </c>
      <c r="R246" s="36" t="s">
        <v>1669</v>
      </c>
      <c r="S246"/>
      <c r="T246"/>
      <c r="U246"/>
      <c r="V246"/>
      <c r="W246"/>
      <c r="X246" s="121"/>
      <c r="Y246"/>
      <c r="Z246"/>
      <c r="AA246"/>
      <c r="AB246"/>
      <c r="AC246"/>
      <c r="AD246"/>
      <c r="AF246" s="93" t="s">
        <v>2664</v>
      </c>
      <c r="AK246"/>
      <c r="AM246"/>
      <c r="AR246" s="97" t="s">
        <v>2843</v>
      </c>
      <c r="AS246" s="6" t="s">
        <v>348</v>
      </c>
      <c r="AT246" s="70" t="str" cm="1">
        <f t="array" ref="AT246">_xlfn.IFS(N246&lt;=2.5,"Assente o entro 2.5 cm",AND(L246="Con gradino/i",N246&gt;2.5,N246&lt;=5),"fra 2.5 e 5 cm",AND(L246="Con gradino/i",N246&gt;5,N246&lt;=10),"fra 5 e 10 cm",AND(L246="Con gradino/i",N246&gt;10,N246&lt;=15),"tra 10 e 15 cm",AND(L246="Con gradino/i",N246&gt;15),"oltre 15 cm",TRUE,"")</f>
        <v>Assente o entro 2.5 cm</v>
      </c>
      <c r="AU246" s="2" t="s">
        <v>2959</v>
      </c>
      <c r="AV246" s="2">
        <f t="shared" si="7"/>
        <v>0</v>
      </c>
      <c r="AW246" s="6" t="s">
        <v>3402</v>
      </c>
      <c r="AX246" s="2" t="s">
        <v>3425</v>
      </c>
      <c r="AY246" s="2" t="s">
        <v>3426</v>
      </c>
    </row>
    <row r="247" spans="1:51" ht="15.75" customHeight="1" thickBot="1" x14ac:dyDescent="0.3">
      <c r="A247" s="120" t="s">
        <v>1670</v>
      </c>
      <c r="B247" s="36" t="s">
        <v>1671</v>
      </c>
      <c r="C247" s="36" t="s">
        <v>1672</v>
      </c>
      <c r="D247" s="6" t="s">
        <v>341</v>
      </c>
      <c r="E247" s="3" t="str">
        <f t="shared" si="10"/>
        <v>Via massarenti 46 Bologna</v>
      </c>
      <c r="F247" s="40" t="s">
        <v>2086</v>
      </c>
      <c r="G247" s="38" t="str" cm="1">
        <f t="array" ref="G247">[1]!FINDLATITUDE(E247)</f>
        <v/>
      </c>
      <c r="H247" s="38" t="str" cm="1">
        <f t="array" ref="H247">[1]!FINDLONGITUDE(E247)</f>
        <v/>
      </c>
      <c r="I247" s="45" t="s">
        <v>2305</v>
      </c>
      <c r="J247" s="45" t="s">
        <v>2460</v>
      </c>
      <c r="K247" s="37"/>
      <c r="L247" s="72" t="s">
        <v>1203</v>
      </c>
      <c r="M247" s="120" t="s">
        <v>1495</v>
      </c>
      <c r="N247"/>
      <c r="O247"/>
      <c r="Q247" s="36" t="s">
        <v>3</v>
      </c>
      <c r="R247" s="36" t="s">
        <v>78</v>
      </c>
      <c r="S247"/>
      <c r="T247" s="36" t="s">
        <v>16</v>
      </c>
      <c r="U247"/>
      <c r="V247"/>
      <c r="W247"/>
      <c r="X247" s="88"/>
      <c r="Y247"/>
      <c r="Z247"/>
      <c r="AA247"/>
      <c r="AB247"/>
      <c r="AC247"/>
      <c r="AD247"/>
      <c r="AF247" s="93" t="s">
        <v>2665</v>
      </c>
      <c r="AK247"/>
      <c r="AM247"/>
      <c r="AR247" s="97" t="s">
        <v>2843</v>
      </c>
      <c r="AS247" s="6" t="s">
        <v>348</v>
      </c>
      <c r="AT247" s="70" t="str" cm="1">
        <f t="array" ref="AT247">_xlfn.IFS(N247&lt;=2.5,"Assente o entro 2.5 cm",AND(L247="Con gradino/i",N247&gt;2.5,N247&lt;=5),"fra 2.5 e 5 cm",AND(L247="Con gradino/i",N247&gt;5,N247&lt;=10),"fra 5 e 10 cm",AND(L247="Con gradino/i",N247&gt;10,N247&lt;=15),"tra 10 e 15 cm",AND(L247="Con gradino/i",N247&gt;15),"oltre 15 cm",TRUE,"")</f>
        <v>Assente o entro 2.5 cm</v>
      </c>
      <c r="AU247" s="2" t="s">
        <v>2959</v>
      </c>
      <c r="AV247" s="2">
        <f t="shared" si="7"/>
        <v>0</v>
      </c>
      <c r="AW247" s="6" t="s">
        <v>3402</v>
      </c>
      <c r="AX247" s="2" t="s">
        <v>3425</v>
      </c>
      <c r="AY247" s="2" t="s">
        <v>3426</v>
      </c>
    </row>
    <row r="248" spans="1:51" ht="15.75" customHeight="1" thickBot="1" x14ac:dyDescent="0.3">
      <c r="A248" s="120" t="s">
        <v>1673</v>
      </c>
      <c r="B248" s="36" t="s">
        <v>1770</v>
      </c>
      <c r="C248" s="36" t="s">
        <v>1674</v>
      </c>
      <c r="D248" s="6" t="s">
        <v>341</v>
      </c>
      <c r="E248" s="3" t="str">
        <f t="shared" si="10"/>
        <v>Via Massarenti 48/b Bologna</v>
      </c>
      <c r="F248" s="40" t="s">
        <v>2087</v>
      </c>
      <c r="G248" s="38" t="str" cm="1">
        <f t="array" ref="G248">[1]!FINDLATITUDE(E248)</f>
        <v/>
      </c>
      <c r="H248" s="38" t="str" cm="1">
        <f t="array" ref="H248">[1]!FINDLONGITUDE(E248)</f>
        <v/>
      </c>
      <c r="I248" s="45" t="s">
        <v>2306</v>
      </c>
      <c r="J248" s="45" t="s">
        <v>2461</v>
      </c>
      <c r="K248" s="37"/>
      <c r="L248" s="76" t="s">
        <v>1203</v>
      </c>
      <c r="M248" s="120" t="s">
        <v>1514</v>
      </c>
      <c r="N248">
        <v>14</v>
      </c>
      <c r="O248" s="36" t="s">
        <v>1560</v>
      </c>
      <c r="P248" s="106" t="s">
        <v>344</v>
      </c>
      <c r="Q248" s="36" t="s">
        <v>1675</v>
      </c>
      <c r="R248" s="36" t="s">
        <v>384</v>
      </c>
      <c r="S248" s="36" t="s">
        <v>5</v>
      </c>
      <c r="T248" s="36" t="s">
        <v>16</v>
      </c>
      <c r="U248"/>
      <c r="V248"/>
      <c r="W248"/>
      <c r="X248" s="121"/>
      <c r="Y248"/>
      <c r="Z248"/>
      <c r="AA248"/>
      <c r="AB248"/>
      <c r="AC248"/>
      <c r="AD248"/>
      <c r="AF248" s="93" t="s">
        <v>2666</v>
      </c>
      <c r="AK248"/>
      <c r="AM248"/>
      <c r="AR248" s="97" t="s">
        <v>2843</v>
      </c>
      <c r="AS248" s="6" t="s">
        <v>348</v>
      </c>
      <c r="AT248" s="70" t="str" cm="1">
        <f t="array" ref="AT248">_xlfn.IFS(N248&lt;=2.5,"Assente o entro 2.5 cm",AND(L248="Con gradino/i",N248&gt;2.5,N248&lt;=5),"fra 2.5 e 5 cm",AND(L248="Con gradino/i",N248&gt;5,N248&lt;=10),"fra 5 e 10 cm",AND(L248="Con gradino/i",N248&gt;10,N248&lt;=15),"tra 10 e 15 cm",AND(L248="Con gradino/i",N248&gt;15),"oltre 15 cm",TRUE,"")</f>
        <v/>
      </c>
      <c r="AU248" s="2" t="s">
        <v>2959</v>
      </c>
      <c r="AV248" s="2">
        <f t="shared" si="7"/>
        <v>116.66666666666667</v>
      </c>
      <c r="AW248" s="6" t="s">
        <v>3402</v>
      </c>
      <c r="AX248" s="2" t="s">
        <v>3425</v>
      </c>
      <c r="AY248" s="2" t="s">
        <v>3426</v>
      </c>
    </row>
    <row r="249" spans="1:51" ht="15.75" customHeight="1" thickBot="1" x14ac:dyDescent="0.3">
      <c r="A249" s="120" t="s">
        <v>1676</v>
      </c>
      <c r="B249" s="36" t="s">
        <v>1677</v>
      </c>
      <c r="C249" s="36" t="s">
        <v>1678</v>
      </c>
      <c r="D249" s="6" t="s">
        <v>341</v>
      </c>
      <c r="E249" s="3" t="str">
        <f t="shared" si="10"/>
        <v>Via Massarenti 48/e Bologna</v>
      </c>
      <c r="F249" s="40" t="s">
        <v>2088</v>
      </c>
      <c r="G249" s="38" t="str" cm="1">
        <f t="array" ref="G249">[1]!FINDLATITUDE(E249)</f>
        <v/>
      </c>
      <c r="H249" s="38" t="str" cm="1">
        <f t="array" ref="H249">[1]!FINDLONGITUDE(E249)</f>
        <v/>
      </c>
      <c r="I249" s="45" t="s">
        <v>2306</v>
      </c>
      <c r="J249" s="45" t="s">
        <v>2461</v>
      </c>
      <c r="K249" s="37"/>
      <c r="L249" s="72" t="s">
        <v>1203</v>
      </c>
      <c r="M249" s="120" t="s">
        <v>1495</v>
      </c>
      <c r="N249"/>
      <c r="O249"/>
      <c r="Q249" s="36" t="s">
        <v>1679</v>
      </c>
      <c r="R249" s="36" t="s">
        <v>120</v>
      </c>
      <c r="S249" s="36" t="s">
        <v>5</v>
      </c>
      <c r="T249" s="36" t="s">
        <v>16</v>
      </c>
      <c r="U249"/>
      <c r="V249"/>
      <c r="W249"/>
      <c r="X249" s="88"/>
      <c r="Y249"/>
      <c r="Z249"/>
      <c r="AA249"/>
      <c r="AB249"/>
      <c r="AC249"/>
      <c r="AD249"/>
      <c r="AF249" s="93" t="s">
        <v>2667</v>
      </c>
      <c r="AK249"/>
      <c r="AM249"/>
      <c r="AR249" s="97" t="s">
        <v>2843</v>
      </c>
      <c r="AS249" s="6" t="s">
        <v>348</v>
      </c>
      <c r="AT249" s="70" t="str" cm="1">
        <f t="array" ref="AT249">_xlfn.IFS(N249&lt;=2.5,"Assente o entro 2.5 cm",AND(L249="Con gradino/i",N249&gt;2.5,N249&lt;=5),"fra 2.5 e 5 cm",AND(L249="Con gradino/i",N249&gt;5,N249&lt;=10),"fra 5 e 10 cm",AND(L249="Con gradino/i",N249&gt;10,N249&lt;=15),"tra 10 e 15 cm",AND(L249="Con gradino/i",N249&gt;15),"oltre 15 cm",TRUE,"")</f>
        <v>Assente o entro 2.5 cm</v>
      </c>
      <c r="AU249" s="2" t="s">
        <v>2959</v>
      </c>
      <c r="AV249" s="2">
        <f t="shared" si="7"/>
        <v>0</v>
      </c>
      <c r="AW249" s="6" t="s">
        <v>3402</v>
      </c>
      <c r="AX249" s="2" t="s">
        <v>3425</v>
      </c>
      <c r="AY249" s="2" t="s">
        <v>3426</v>
      </c>
    </row>
    <row r="250" spans="1:51" ht="15.75" customHeight="1" thickBot="1" x14ac:dyDescent="0.3">
      <c r="A250" s="120" t="s">
        <v>1680</v>
      </c>
      <c r="B250" s="36" t="s">
        <v>1</v>
      </c>
      <c r="C250" s="36" t="s">
        <v>1681</v>
      </c>
      <c r="D250" s="6" t="s">
        <v>341</v>
      </c>
      <c r="E250" s="3" t="str">
        <f t="shared" si="10"/>
        <v>Via Massarenti 48/f Bologna</v>
      </c>
      <c r="F250" s="40" t="s">
        <v>2089</v>
      </c>
      <c r="G250" s="38" t="str" cm="1">
        <f t="array" ref="G250">[1]!FINDLATITUDE(E250)</f>
        <v/>
      </c>
      <c r="H250" s="38" t="str" cm="1">
        <f t="array" ref="H250">[1]!FINDLONGITUDE(E250)</f>
        <v/>
      </c>
      <c r="I250" s="45" t="s">
        <v>2307</v>
      </c>
      <c r="J250" s="45" t="s">
        <v>2462</v>
      </c>
      <c r="K250" s="37"/>
      <c r="L250" s="72" t="s">
        <v>1203</v>
      </c>
      <c r="M250" s="120" t="s">
        <v>1495</v>
      </c>
      <c r="N250"/>
      <c r="O250" s="36" t="s">
        <v>5</v>
      </c>
      <c r="Q250" s="36" t="s">
        <v>1682</v>
      </c>
      <c r="R250" s="36" t="s">
        <v>1591</v>
      </c>
      <c r="S250" s="36" t="s">
        <v>5</v>
      </c>
      <c r="T250" s="36" t="s">
        <v>6</v>
      </c>
      <c r="U250" s="123" t="s">
        <v>1203</v>
      </c>
      <c r="V250"/>
      <c r="W250" s="86"/>
      <c r="X250" s="121"/>
      <c r="Y250"/>
      <c r="Z250"/>
      <c r="AA250"/>
      <c r="AB250"/>
      <c r="AC250"/>
      <c r="AD250"/>
      <c r="AF250" s="93" t="s">
        <v>2668</v>
      </c>
      <c r="AK250" s="93" t="s">
        <v>2669</v>
      </c>
      <c r="AM250"/>
      <c r="AR250" s="97" t="s">
        <v>2843</v>
      </c>
      <c r="AS250" s="6" t="s">
        <v>348</v>
      </c>
      <c r="AT250" s="70" t="str" cm="1">
        <f t="array" ref="AT250">_xlfn.IFS(N250&lt;=2.5,"Assente o entro 2.5 cm",AND(L250="Con gradino/i",N250&gt;2.5,N250&lt;=5),"fra 2.5 e 5 cm",AND(L250="Con gradino/i",N250&gt;5,N250&lt;=10),"fra 5 e 10 cm",AND(L250="Con gradino/i",N250&gt;10,N250&lt;=15),"tra 10 e 15 cm",AND(L250="Con gradino/i",N250&gt;15),"oltre 15 cm",TRUE,"")</f>
        <v>Assente o entro 2.5 cm</v>
      </c>
      <c r="AU250" s="2" t="s">
        <v>2959</v>
      </c>
      <c r="AV250" s="2">
        <f t="shared" si="7"/>
        <v>0</v>
      </c>
      <c r="AW250" s="6" t="s">
        <v>3402</v>
      </c>
      <c r="AX250" s="2" t="s">
        <v>3425</v>
      </c>
      <c r="AY250" s="2" t="s">
        <v>3426</v>
      </c>
    </row>
    <row r="251" spans="1:51" ht="15.75" customHeight="1" thickBot="1" x14ac:dyDescent="0.3">
      <c r="A251" s="120" t="s">
        <v>1683</v>
      </c>
      <c r="B251" s="36" t="s">
        <v>1684</v>
      </c>
      <c r="C251" s="36" t="s">
        <v>1685</v>
      </c>
      <c r="D251" s="6" t="s">
        <v>341</v>
      </c>
      <c r="E251" s="3" t="str">
        <f t="shared" si="10"/>
        <v>Via Massarenti 48/h Bologna</v>
      </c>
      <c r="F251" s="40" t="s">
        <v>2090</v>
      </c>
      <c r="G251" s="38" t="str" cm="1">
        <f t="array" ref="G251">[1]!FINDLATITUDE(E251)</f>
        <v/>
      </c>
      <c r="H251" s="38" t="str" cm="1">
        <f t="array" ref="H251">[1]!FINDLONGITUDE(E251)</f>
        <v/>
      </c>
      <c r="I251" s="45" t="s">
        <v>2308</v>
      </c>
      <c r="J251" s="45" t="s">
        <v>2463</v>
      </c>
      <c r="K251" s="37"/>
      <c r="L251" s="72" t="s">
        <v>1203</v>
      </c>
      <c r="M251" s="120" t="s">
        <v>1495</v>
      </c>
      <c r="N251"/>
      <c r="O251"/>
      <c r="Q251" s="36" t="s">
        <v>3</v>
      </c>
      <c r="R251" s="36" t="s">
        <v>1686</v>
      </c>
      <c r="S251" s="36" t="s">
        <v>5</v>
      </c>
      <c r="T251" s="36" t="s">
        <v>16</v>
      </c>
      <c r="U251"/>
      <c r="V251"/>
      <c r="W251"/>
      <c r="X251" s="121"/>
      <c r="Y251"/>
      <c r="Z251"/>
      <c r="AA251"/>
      <c r="AB251"/>
      <c r="AC251"/>
      <c r="AD251"/>
      <c r="AF251" s="93" t="s">
        <v>2670</v>
      </c>
      <c r="AK251"/>
      <c r="AM251"/>
      <c r="AR251" s="97" t="s">
        <v>2843</v>
      </c>
      <c r="AS251" s="6" t="s">
        <v>348</v>
      </c>
      <c r="AT251" s="70" t="str" cm="1">
        <f t="array" ref="AT251">_xlfn.IFS(N251&lt;=2.5,"Assente o entro 2.5 cm",AND(L251="Con gradino/i",N251&gt;2.5,N251&lt;=5),"fra 2.5 e 5 cm",AND(L251="Con gradino/i",N251&gt;5,N251&lt;=10),"fra 5 e 10 cm",AND(L251="Con gradino/i",N251&gt;10,N251&lt;=15),"tra 10 e 15 cm",AND(L251="Con gradino/i",N251&gt;15),"oltre 15 cm",TRUE,"")</f>
        <v>Assente o entro 2.5 cm</v>
      </c>
      <c r="AU251" s="2" t="s">
        <v>2959</v>
      </c>
      <c r="AV251" s="2">
        <f t="shared" si="7"/>
        <v>0</v>
      </c>
      <c r="AW251" s="6" t="s">
        <v>3402</v>
      </c>
      <c r="AX251" s="2" t="s">
        <v>3425</v>
      </c>
      <c r="AY251" s="2" t="s">
        <v>3426</v>
      </c>
    </row>
    <row r="252" spans="1:51" ht="15.75" customHeight="1" thickBot="1" x14ac:dyDescent="0.3">
      <c r="A252" s="120" t="s">
        <v>1687</v>
      </c>
      <c r="B252" s="36" t="s">
        <v>295</v>
      </c>
      <c r="C252" s="36" t="s">
        <v>1688</v>
      </c>
      <c r="D252" s="6" t="s">
        <v>341</v>
      </c>
      <c r="E252" s="3" t="str">
        <f t="shared" si="10"/>
        <v>Via Massarenti 48/i Bologna</v>
      </c>
      <c r="F252" s="40" t="s">
        <v>2091</v>
      </c>
      <c r="G252" s="38" t="str" cm="1">
        <f t="array" ref="G252">[1]!FINDLATITUDE(E252)</f>
        <v/>
      </c>
      <c r="H252" s="38" t="str" cm="1">
        <f t="array" ref="H252">[1]!FINDLONGITUDE(E252)</f>
        <v/>
      </c>
      <c r="I252" s="45" t="s">
        <v>2309</v>
      </c>
      <c r="J252" s="45" t="s">
        <v>2464</v>
      </c>
      <c r="K252" s="37"/>
      <c r="L252" s="72" t="s">
        <v>1203</v>
      </c>
      <c r="M252" s="120" t="s">
        <v>1495</v>
      </c>
      <c r="N252"/>
      <c r="O252"/>
      <c r="Q252" s="36" t="s">
        <v>3</v>
      </c>
      <c r="R252" s="36" t="s">
        <v>120</v>
      </c>
      <c r="S252" s="36" t="s">
        <v>5</v>
      </c>
      <c r="T252" s="36" t="s">
        <v>16</v>
      </c>
      <c r="U252"/>
      <c r="V252"/>
      <c r="W252"/>
      <c r="X252" s="121"/>
      <c r="Y252"/>
      <c r="Z252"/>
      <c r="AA252"/>
      <c r="AB252"/>
      <c r="AC252"/>
      <c r="AD252"/>
      <c r="AF252" s="93" t="s">
        <v>2671</v>
      </c>
      <c r="AK252"/>
      <c r="AM252"/>
      <c r="AR252" s="97" t="s">
        <v>2843</v>
      </c>
      <c r="AS252" s="6" t="s">
        <v>348</v>
      </c>
      <c r="AT252" s="70" t="str" cm="1">
        <f t="array" ref="AT252">_xlfn.IFS(N252&lt;=2.5,"Assente o entro 2.5 cm",AND(L252="Con gradino/i",N252&gt;2.5,N252&lt;=5),"fra 2.5 e 5 cm",AND(L252="Con gradino/i",N252&gt;5,N252&lt;=10),"fra 5 e 10 cm",AND(L252="Con gradino/i",N252&gt;10,N252&lt;=15),"tra 10 e 15 cm",AND(L252="Con gradino/i",N252&gt;15),"oltre 15 cm",TRUE,"")</f>
        <v>Assente o entro 2.5 cm</v>
      </c>
      <c r="AU252" s="2" t="s">
        <v>2959</v>
      </c>
      <c r="AV252" s="2">
        <f t="shared" si="7"/>
        <v>0</v>
      </c>
      <c r="AW252" s="6" t="s">
        <v>3402</v>
      </c>
      <c r="AX252" s="2" t="s">
        <v>3425</v>
      </c>
      <c r="AY252" s="2" t="s">
        <v>3426</v>
      </c>
    </row>
    <row r="253" spans="1:51" ht="15.75" customHeight="1" thickBot="1" x14ac:dyDescent="0.3">
      <c r="A253" s="120" t="s">
        <v>1690</v>
      </c>
      <c r="B253" s="36" t="s">
        <v>1691</v>
      </c>
      <c r="C253" s="36" t="s">
        <v>1692</v>
      </c>
      <c r="D253" s="6" t="s">
        <v>341</v>
      </c>
      <c r="E253" s="3" t="str">
        <f t="shared" si="10"/>
        <v>Via Massarenti 48/n Bologna</v>
      </c>
      <c r="F253" s="40" t="s">
        <v>2092</v>
      </c>
      <c r="G253" s="38" t="str" cm="1">
        <f t="array" ref="G253">[1]!FINDLATITUDE(E253)</f>
        <v/>
      </c>
      <c r="H253" s="38" t="str" cm="1">
        <f t="array" ref="H253">[1]!FINDLONGITUDE(E253)</f>
        <v/>
      </c>
      <c r="I253" s="45" t="s">
        <v>2306</v>
      </c>
      <c r="J253" s="45" t="s">
        <v>2461</v>
      </c>
      <c r="K253" s="37"/>
      <c r="L253" s="72" t="s">
        <v>1203</v>
      </c>
      <c r="M253" s="120" t="s">
        <v>1495</v>
      </c>
      <c r="N253"/>
      <c r="O253"/>
      <c r="Q253" s="36" t="s">
        <v>3</v>
      </c>
      <c r="R253" s="36" t="s">
        <v>1693</v>
      </c>
      <c r="S253" s="36" t="s">
        <v>416</v>
      </c>
      <c r="T253" s="36" t="s">
        <v>16</v>
      </c>
      <c r="U253"/>
      <c r="V253"/>
      <c r="W253"/>
      <c r="X253" s="121"/>
      <c r="Y253"/>
      <c r="Z253"/>
      <c r="AA253"/>
      <c r="AB253"/>
      <c r="AC253"/>
      <c r="AD253"/>
      <c r="AF253" s="93" t="s">
        <v>2672</v>
      </c>
      <c r="AK253"/>
      <c r="AM253"/>
      <c r="AR253" s="97" t="s">
        <v>2843</v>
      </c>
      <c r="AS253" s="6" t="s">
        <v>348</v>
      </c>
      <c r="AT253" s="70" t="str" cm="1">
        <f t="array" ref="AT253">_xlfn.IFS(N253&lt;=2.5,"Assente o entro 2.5 cm",AND(L253="Con gradino/i",N253&gt;2.5,N253&lt;=5),"fra 2.5 e 5 cm",AND(L253="Con gradino/i",N253&gt;5,N253&lt;=10),"fra 5 e 10 cm",AND(L253="Con gradino/i",N253&gt;10,N253&lt;=15),"tra 10 e 15 cm",AND(L253="Con gradino/i",N253&gt;15),"oltre 15 cm",TRUE,"")</f>
        <v>Assente o entro 2.5 cm</v>
      </c>
      <c r="AU253" s="2" t="s">
        <v>2959</v>
      </c>
      <c r="AV253" s="2">
        <f t="shared" si="7"/>
        <v>0</v>
      </c>
      <c r="AW253" s="6" t="s">
        <v>3402</v>
      </c>
      <c r="AX253" s="2" t="s">
        <v>3425</v>
      </c>
      <c r="AY253" s="2" t="s">
        <v>3426</v>
      </c>
    </row>
    <row r="254" spans="1:51" ht="15.75" customHeight="1" thickBot="1" x14ac:dyDescent="0.3">
      <c r="A254" s="120" t="s">
        <v>1694</v>
      </c>
      <c r="B254" s="36" t="s">
        <v>66</v>
      </c>
      <c r="C254" s="36" t="s">
        <v>1695</v>
      </c>
      <c r="D254" s="6" t="s">
        <v>341</v>
      </c>
      <c r="E254" s="3" t="str">
        <f t="shared" si="10"/>
        <v>Via Matteotti 42 Bologna</v>
      </c>
      <c r="F254" s="40" t="s">
        <v>2093</v>
      </c>
      <c r="G254" s="38" t="str" cm="1">
        <f t="array" ref="G254">[1]!FINDLATITUDE(E254)</f>
        <v/>
      </c>
      <c r="H254" s="38" t="str" cm="1">
        <f t="array" ref="H254">[1]!FINDLONGITUDE(E254)</f>
        <v/>
      </c>
      <c r="I254" s="45" t="s">
        <v>2310</v>
      </c>
      <c r="J254" s="45" t="s">
        <v>2465</v>
      </c>
      <c r="K254" s="37"/>
      <c r="L254" s="72" t="s">
        <v>1205</v>
      </c>
      <c r="M254" s="120" t="s">
        <v>1498</v>
      </c>
      <c r="N254" s="36">
        <v>3.5</v>
      </c>
      <c r="O254" s="36" t="s">
        <v>5</v>
      </c>
      <c r="Q254" s="36" t="s">
        <v>3</v>
      </c>
      <c r="R254" s="36">
        <v>90</v>
      </c>
      <c r="S254" s="36" t="s">
        <v>5</v>
      </c>
      <c r="T254" s="36" t="s">
        <v>16</v>
      </c>
      <c r="U254"/>
      <c r="V254"/>
      <c r="W254"/>
      <c r="X254" s="121"/>
      <c r="Y254"/>
      <c r="Z254"/>
      <c r="AA254"/>
      <c r="AB254"/>
      <c r="AC254"/>
      <c r="AD254"/>
      <c r="AF254" s="93" t="s">
        <v>2673</v>
      </c>
      <c r="AK254"/>
      <c r="AM254"/>
      <c r="AR254" s="97" t="s">
        <v>2843</v>
      </c>
      <c r="AS254" s="6" t="s">
        <v>348</v>
      </c>
      <c r="AT254" s="70" t="str" cm="1">
        <f t="array" ref="AT254">_xlfn.IFS(N254&lt;=2.5,"Assente o entro 2.5 cm",AND(L254="Con gradino/i",N254&gt;2.5,N254&lt;=5),"fra 2.5 e 5 cm",AND(L254="Con gradino/i",N254&gt;5,N254&lt;=10),"fra 5 e 10 cm",AND(L254="Con gradino/i",N254&gt;10,N254&lt;=15),"tra 10 e 15 cm",AND(L254="Con gradino/i",N254&gt;15),"oltre 15 cm",TRUE,"")</f>
        <v>fra 2.5 e 5 cm</v>
      </c>
      <c r="AU254" s="2" t="s">
        <v>2957</v>
      </c>
      <c r="AV254" s="2">
        <f t="shared" si="7"/>
        <v>29.166666666666668</v>
      </c>
      <c r="AW254" s="6" t="s">
        <v>3403</v>
      </c>
      <c r="AX254" s="2" t="s">
        <v>3425</v>
      </c>
      <c r="AY254" s="2" t="s">
        <v>3426</v>
      </c>
    </row>
    <row r="255" spans="1:51" ht="15.75" customHeight="1" thickBot="1" x14ac:dyDescent="0.3">
      <c r="A255" s="120" t="s">
        <v>1696</v>
      </c>
      <c r="B255" s="36" t="s">
        <v>3389</v>
      </c>
      <c r="C255" s="36" t="s">
        <v>1697</v>
      </c>
      <c r="D255" s="6" t="s">
        <v>341</v>
      </c>
      <c r="E255" s="3" t="str">
        <f t="shared" si="10"/>
        <v>Via Massarenti 54/c Bologna</v>
      </c>
      <c r="F255" s="40" t="s">
        <v>2094</v>
      </c>
      <c r="G255" s="38" t="str" cm="1">
        <f t="array" ref="G255">[1]!FINDLATITUDE(E255)</f>
        <v/>
      </c>
      <c r="H255" s="38" t="str" cm="1">
        <f t="array" ref="H255">[1]!FINDLONGITUDE(E255)</f>
        <v/>
      </c>
      <c r="I255" s="45" t="s">
        <v>2311</v>
      </c>
      <c r="J255" s="45" t="s">
        <v>2466</v>
      </c>
      <c r="K255" s="37"/>
      <c r="L255" s="72" t="s">
        <v>1205</v>
      </c>
      <c r="M255" s="120" t="s">
        <v>1498</v>
      </c>
      <c r="N255" s="36">
        <v>6</v>
      </c>
      <c r="O255" s="36" t="s">
        <v>1698</v>
      </c>
      <c r="Q255" s="36" t="s">
        <v>3</v>
      </c>
      <c r="R255" s="36" t="s">
        <v>1699</v>
      </c>
      <c r="S255" s="36" t="s">
        <v>5</v>
      </c>
      <c r="T255" s="36" t="s">
        <v>16</v>
      </c>
      <c r="U255"/>
      <c r="V255"/>
      <c r="W255"/>
      <c r="X255" s="121"/>
      <c r="Y255"/>
      <c r="Z255"/>
      <c r="AA255"/>
      <c r="AB255"/>
      <c r="AC255"/>
      <c r="AD255"/>
      <c r="AF255" s="93" t="s">
        <v>2674</v>
      </c>
      <c r="AK255"/>
      <c r="AM255"/>
      <c r="AR255" s="97" t="s">
        <v>2843</v>
      </c>
      <c r="AS255" s="6" t="s">
        <v>348</v>
      </c>
      <c r="AT255" s="70" t="str" cm="1">
        <f t="array" ref="AT255">_xlfn.IFS(N255&lt;=2.5,"Assente o entro 2.5 cm",AND(L255="Con gradino/i",N255&gt;2.5,N255&lt;=5),"fra 2.5 e 5 cm",AND(L255="Con gradino/i",N255&gt;5,N255&lt;=10),"fra 5 e 10 cm",AND(L255="Con gradino/i",N255&gt;10,N255&lt;=15),"tra 10 e 15 cm",AND(L255="Con gradino/i",N255&gt;15),"oltre 15 cm",TRUE,"")</f>
        <v>fra 5 e 10 cm</v>
      </c>
      <c r="AU255" s="2" t="s">
        <v>2960</v>
      </c>
      <c r="AV255" s="2">
        <f t="shared" si="7"/>
        <v>50</v>
      </c>
      <c r="AW255" s="6" t="s">
        <v>3402</v>
      </c>
      <c r="AX255" s="2" t="s">
        <v>3425</v>
      </c>
      <c r="AY255" s="2" t="s">
        <v>3426</v>
      </c>
    </row>
    <row r="256" spans="1:51" ht="15.75" customHeight="1" thickBot="1" x14ac:dyDescent="0.3">
      <c r="A256" s="120" t="s">
        <v>1700</v>
      </c>
      <c r="B256" s="36" t="s">
        <v>1770</v>
      </c>
      <c r="C256" s="36" t="s">
        <v>1701</v>
      </c>
      <c r="D256" s="6" t="s">
        <v>341</v>
      </c>
      <c r="E256" s="3" t="str">
        <f t="shared" si="10"/>
        <v>Via Matteotti 40/b Bologna</v>
      </c>
      <c r="F256" s="40" t="s">
        <v>2095</v>
      </c>
      <c r="G256" s="38" t="str" cm="1">
        <f t="array" ref="G256">[1]!FINDLATITUDE(E256)</f>
        <v/>
      </c>
      <c r="H256" s="38" t="str" cm="1">
        <f t="array" ref="H256">[1]!FINDLONGITUDE(E256)</f>
        <v/>
      </c>
      <c r="I256" s="45" t="s">
        <v>2312</v>
      </c>
      <c r="J256" s="45" t="s">
        <v>2467</v>
      </c>
      <c r="K256" s="37"/>
      <c r="L256" s="76" t="s">
        <v>1203</v>
      </c>
      <c r="M256" s="120" t="s">
        <v>1498</v>
      </c>
      <c r="N256" s="36">
        <v>4</v>
      </c>
      <c r="O256" s="36" t="s">
        <v>33</v>
      </c>
      <c r="P256" s="106" t="s">
        <v>344</v>
      </c>
      <c r="Q256" s="36" t="s">
        <v>3</v>
      </c>
      <c r="R256" s="36">
        <v>110</v>
      </c>
      <c r="S256" s="36" t="s">
        <v>5</v>
      </c>
      <c r="T256" s="36" t="s">
        <v>16</v>
      </c>
      <c r="U256"/>
      <c r="V256"/>
      <c r="W256"/>
      <c r="X256" s="121"/>
      <c r="Y256"/>
      <c r="Z256"/>
      <c r="AA256"/>
      <c r="AB256"/>
      <c r="AC256"/>
      <c r="AD256"/>
      <c r="AF256" s="93" t="s">
        <v>2675</v>
      </c>
      <c r="AK256"/>
      <c r="AM256"/>
      <c r="AR256" s="97" t="s">
        <v>2843</v>
      </c>
      <c r="AS256" s="6" t="s">
        <v>348</v>
      </c>
      <c r="AT256" s="70" t="str" cm="1">
        <f t="array" ref="AT256">_xlfn.IFS(N256&lt;=2.5,"Assente o entro 2.5 cm",AND(L256="Con gradino/i",N256&gt;2.5,N256&lt;=5),"fra 2.5 e 5 cm",AND(L256="Con gradino/i",N256&gt;5,N256&lt;=10),"fra 5 e 10 cm",AND(L256="Con gradino/i",N256&gt;10,N256&lt;=15),"tra 10 e 15 cm",AND(L256="Con gradino/i",N256&gt;15),"oltre 15 cm",TRUE,"")</f>
        <v/>
      </c>
      <c r="AV256" s="2">
        <f t="shared" si="7"/>
        <v>33.333333333333336</v>
      </c>
      <c r="AW256" s="6" t="s">
        <v>3403</v>
      </c>
      <c r="AX256" s="2" t="s">
        <v>3425</v>
      </c>
      <c r="AY256" s="2" t="s">
        <v>3426</v>
      </c>
    </row>
    <row r="257" spans="1:51" ht="15.75" customHeight="1" thickBot="1" x14ac:dyDescent="0.3">
      <c r="A257" s="120" t="s">
        <v>1702</v>
      </c>
      <c r="B257" s="36" t="s">
        <v>1703</v>
      </c>
      <c r="C257" s="36" t="s">
        <v>1704</v>
      </c>
      <c r="D257" s="6" t="s">
        <v>341</v>
      </c>
      <c r="E257" s="3" t="str">
        <f t="shared" si="10"/>
        <v>Via Massarenti 54/d Bologna</v>
      </c>
      <c r="F257" s="40" t="s">
        <v>2096</v>
      </c>
      <c r="G257" s="38" t="str" cm="1">
        <f t="array" ref="G257">[1]!FINDLATITUDE(E257)</f>
        <v/>
      </c>
      <c r="H257" s="38" t="str" cm="1">
        <f t="array" ref="H257">[1]!FINDLONGITUDE(E257)</f>
        <v/>
      </c>
      <c r="I257" s="45" t="s">
        <v>2313</v>
      </c>
      <c r="J257" s="45" t="s">
        <v>2468</v>
      </c>
      <c r="K257" s="37"/>
      <c r="L257" s="72" t="s">
        <v>1205</v>
      </c>
      <c r="M257" s="120" t="s">
        <v>1498</v>
      </c>
      <c r="N257" s="36">
        <v>5</v>
      </c>
      <c r="O257" s="36" t="s">
        <v>5</v>
      </c>
      <c r="Q257" s="36" t="s">
        <v>3</v>
      </c>
      <c r="R257"/>
      <c r="S257" s="36" t="s">
        <v>1689</v>
      </c>
      <c r="T257" s="36" t="s">
        <v>16</v>
      </c>
      <c r="U257"/>
      <c r="V257"/>
      <c r="W257"/>
      <c r="X257" s="121"/>
      <c r="Y257"/>
      <c r="Z257"/>
      <c r="AA257"/>
      <c r="AB257"/>
      <c r="AC257"/>
      <c r="AD257"/>
      <c r="AF257" s="93" t="s">
        <v>2676</v>
      </c>
      <c r="AK257"/>
      <c r="AM257"/>
      <c r="AR257" s="97" t="s">
        <v>2843</v>
      </c>
      <c r="AS257" s="6" t="s">
        <v>348</v>
      </c>
      <c r="AT257" s="70" t="str" cm="1">
        <f t="array" ref="AT257">_xlfn.IFS(N257&lt;=2.5,"Assente o entro 2.5 cm",AND(L257="Con gradino/i",N257&gt;2.5,N257&lt;=5),"fra 2.5 e 5 cm",AND(L257="Con gradino/i",N257&gt;5,N257&lt;=10),"fra 5 e 10 cm",AND(L257="Con gradino/i",N257&gt;10,N257&lt;=15),"tra 10 e 15 cm",AND(L257="Con gradino/i",N257&gt;15),"oltre 15 cm",TRUE,"")</f>
        <v>fra 2.5 e 5 cm</v>
      </c>
      <c r="AU257" s="2" t="s">
        <v>2957</v>
      </c>
      <c r="AV257" s="2">
        <f t="shared" si="7"/>
        <v>41.666666666666671</v>
      </c>
      <c r="AW257" s="6" t="s">
        <v>3402</v>
      </c>
      <c r="AX257" s="2" t="s">
        <v>3425</v>
      </c>
      <c r="AY257" s="2" t="s">
        <v>3426</v>
      </c>
    </row>
    <row r="258" spans="1:51" ht="15.75" customHeight="1" thickBot="1" x14ac:dyDescent="0.3">
      <c r="A258" s="120" t="s">
        <v>1705</v>
      </c>
      <c r="B258" s="36" t="s">
        <v>66</v>
      </c>
      <c r="C258" s="36" t="s">
        <v>1706</v>
      </c>
      <c r="D258" s="6" t="s">
        <v>341</v>
      </c>
      <c r="E258" s="3" t="str">
        <f t="shared" si="10"/>
        <v>Via Matteotti 40/a Bologna</v>
      </c>
      <c r="F258" s="40" t="s">
        <v>2097</v>
      </c>
      <c r="G258" s="38" t="str" cm="1">
        <f t="array" ref="G258">[1]!FINDLATITUDE(E258)</f>
        <v/>
      </c>
      <c r="H258" s="38" t="str" cm="1">
        <f t="array" ref="H258">[1]!FINDLONGITUDE(E258)</f>
        <v/>
      </c>
      <c r="I258" s="45" t="s">
        <v>2315</v>
      </c>
      <c r="J258" s="45" t="s">
        <v>2470</v>
      </c>
      <c r="K258" s="37"/>
      <c r="L258" s="72" t="s">
        <v>1205</v>
      </c>
      <c r="M258" s="120" t="s">
        <v>1498</v>
      </c>
      <c r="N258" s="36">
        <v>4.5</v>
      </c>
      <c r="O258" s="36" t="s">
        <v>5</v>
      </c>
      <c r="Q258" s="36" t="s">
        <v>3</v>
      </c>
      <c r="R258" s="36">
        <v>80</v>
      </c>
      <c r="S258" s="36" t="s">
        <v>5</v>
      </c>
      <c r="T258" s="36" t="s">
        <v>16</v>
      </c>
      <c r="U258"/>
      <c r="V258"/>
      <c r="W258"/>
      <c r="X258" s="121"/>
      <c r="Y258"/>
      <c r="Z258"/>
      <c r="AA258"/>
      <c r="AB258"/>
      <c r="AC258"/>
      <c r="AD258"/>
      <c r="AF258" s="93" t="s">
        <v>2677</v>
      </c>
      <c r="AK258"/>
      <c r="AM258"/>
      <c r="AR258" s="97" t="s">
        <v>2843</v>
      </c>
      <c r="AS258" s="6" t="s">
        <v>348</v>
      </c>
      <c r="AT258" s="70" t="str" cm="1">
        <f t="array" ref="AT258">_xlfn.IFS(N258&lt;=2.5,"Assente o entro 2.5 cm",AND(L258="Con gradino/i",N258&gt;2.5,N258&lt;=5),"fra 2.5 e 5 cm",AND(L258="Con gradino/i",N258&gt;5,N258&lt;=10),"fra 5 e 10 cm",AND(L258="Con gradino/i",N258&gt;10,N258&lt;=15),"tra 10 e 15 cm",AND(L258="Con gradino/i",N258&gt;15),"oltre 15 cm",TRUE,"")</f>
        <v>fra 2.5 e 5 cm</v>
      </c>
      <c r="AU258" s="2" t="s">
        <v>2957</v>
      </c>
      <c r="AV258" s="2">
        <f t="shared" si="7"/>
        <v>37.5</v>
      </c>
      <c r="AW258" s="6" t="s">
        <v>3403</v>
      </c>
      <c r="AX258" s="2" t="s">
        <v>3425</v>
      </c>
      <c r="AY258" s="2" t="s">
        <v>3426</v>
      </c>
    </row>
    <row r="259" spans="1:51" ht="15.75" customHeight="1" thickBot="1" x14ac:dyDescent="0.3">
      <c r="A259" s="120" t="s">
        <v>1707</v>
      </c>
      <c r="B259" s="36" t="s">
        <v>1770</v>
      </c>
      <c r="C259" s="36" t="s">
        <v>1708</v>
      </c>
      <c r="D259" s="6" t="s">
        <v>341</v>
      </c>
      <c r="E259" s="3" t="str">
        <f t="shared" si="10"/>
        <v>Via Massarenti 54/h Bologna</v>
      </c>
      <c r="F259" s="40" t="s">
        <v>2098</v>
      </c>
      <c r="G259" s="38" t="str" cm="1">
        <f t="array" ref="G259">[1]!FINDLATITUDE(E259)</f>
        <v/>
      </c>
      <c r="H259" s="38" t="str" cm="1">
        <f t="array" ref="H259">[1]!FINDLONGITUDE(E259)</f>
        <v/>
      </c>
      <c r="I259" s="45" t="s">
        <v>2314</v>
      </c>
      <c r="J259" s="45" t="s">
        <v>2469</v>
      </c>
      <c r="K259" s="37"/>
      <c r="L259" s="72" t="s">
        <v>1205</v>
      </c>
      <c r="M259" s="120" t="s">
        <v>1498</v>
      </c>
      <c r="N259" s="36">
        <v>22</v>
      </c>
      <c r="O259" s="36" t="s">
        <v>5</v>
      </c>
      <c r="Q259" s="36" t="s">
        <v>3</v>
      </c>
      <c r="R259" s="36" t="s">
        <v>78</v>
      </c>
      <c r="S259" s="36" t="s">
        <v>5</v>
      </c>
      <c r="T259" s="36" t="s">
        <v>16</v>
      </c>
      <c r="U259"/>
      <c r="V259"/>
      <c r="W259"/>
      <c r="X259" s="121"/>
      <c r="Y259"/>
      <c r="Z259"/>
      <c r="AA259"/>
      <c r="AB259"/>
      <c r="AC259"/>
      <c r="AD259"/>
      <c r="AF259" s="93" t="s">
        <v>2678</v>
      </c>
      <c r="AK259"/>
      <c r="AM259"/>
      <c r="AR259" s="97" t="s">
        <v>2843</v>
      </c>
      <c r="AS259" s="6" t="s">
        <v>348</v>
      </c>
      <c r="AT259" s="70" t="str" cm="1">
        <f t="array" ref="AT259">_xlfn.IFS(N259&lt;=2.5,"Assente o entro 2.5 cm",AND(L259="Con gradino/i",N259&gt;2.5,N259&lt;=5),"fra 2.5 e 5 cm",AND(L259="Con gradino/i",N259&gt;5,N259&lt;=10),"fra 5 e 10 cm",AND(L259="Con gradino/i",N259&gt;10,N259&lt;=15),"tra 10 e 15 cm",AND(L259="Con gradino/i",N259&gt;15),"oltre 15 cm",TRUE,"")</f>
        <v>oltre 15 cm</v>
      </c>
      <c r="AU259" s="2" t="s">
        <v>2958</v>
      </c>
      <c r="AV259" s="2">
        <f t="shared" ref="AV259:AV322" si="11">N259/0.12</f>
        <v>183.33333333333334</v>
      </c>
      <c r="AW259" s="6" t="s">
        <v>3402</v>
      </c>
      <c r="AX259" s="2" t="s">
        <v>3425</v>
      </c>
      <c r="AY259" s="2" t="s">
        <v>3426</v>
      </c>
    </row>
    <row r="260" spans="1:51" ht="15.75" customHeight="1" thickBot="1" x14ac:dyDescent="0.3">
      <c r="A260" s="120" t="s">
        <v>1709</v>
      </c>
      <c r="B260" s="36" t="s">
        <v>1</v>
      </c>
      <c r="C260" s="36" t="s">
        <v>1710</v>
      </c>
      <c r="D260" s="6" t="s">
        <v>341</v>
      </c>
      <c r="E260" s="3" t="str">
        <f t="shared" si="10"/>
        <v>Via Matteotti 38/a Bologna</v>
      </c>
      <c r="F260" s="40" t="s">
        <v>2099</v>
      </c>
      <c r="G260" s="38" t="str" cm="1">
        <f t="array" ref="G260">[1]!FINDLATITUDE(E260)</f>
        <v/>
      </c>
      <c r="H260" s="38" t="str" cm="1">
        <f t="array" ref="H260">[1]!FINDLONGITUDE(E260)</f>
        <v/>
      </c>
      <c r="I260" s="45" t="s">
        <v>2316</v>
      </c>
      <c r="J260" s="45" t="s">
        <v>2471</v>
      </c>
      <c r="K260" s="37"/>
      <c r="L260" s="72" t="s">
        <v>1205</v>
      </c>
      <c r="M260" s="120" t="s">
        <v>1498</v>
      </c>
      <c r="N260" s="36">
        <v>10.5</v>
      </c>
      <c r="O260" s="36" t="s">
        <v>5</v>
      </c>
      <c r="Q260" s="36" t="s">
        <v>1711</v>
      </c>
      <c r="R260"/>
      <c r="S260"/>
      <c r="T260" s="36" t="s">
        <v>16</v>
      </c>
      <c r="U260"/>
      <c r="V260"/>
      <c r="W260"/>
      <c r="X260" s="121"/>
      <c r="Y260"/>
      <c r="Z260"/>
      <c r="AA260"/>
      <c r="AB260"/>
      <c r="AC260"/>
      <c r="AD260"/>
      <c r="AF260" s="93" t="s">
        <v>2679</v>
      </c>
      <c r="AK260"/>
      <c r="AM260"/>
      <c r="AR260" s="97" t="s">
        <v>2843</v>
      </c>
      <c r="AS260" s="6" t="s">
        <v>348</v>
      </c>
      <c r="AT260" s="70" t="str" cm="1">
        <f t="array" ref="AT260">_xlfn.IFS(N260&lt;=2.5,"Assente o entro 2.5 cm",AND(L260="Con gradino/i",N260&gt;2.5,N260&lt;=5),"fra 2.5 e 5 cm",AND(L260="Con gradino/i",N260&gt;5,N260&lt;=10),"fra 5 e 10 cm",AND(L260="Con gradino/i",N260&gt;10,N260&lt;=15),"tra 10 e 15 cm",AND(L260="Con gradino/i",N260&gt;15),"oltre 15 cm",TRUE,"")</f>
        <v>tra 10 e 15 cm</v>
      </c>
      <c r="AU260" s="2" t="s">
        <v>2961</v>
      </c>
      <c r="AV260" s="2">
        <f t="shared" si="11"/>
        <v>87.5</v>
      </c>
      <c r="AW260" s="6" t="s">
        <v>3403</v>
      </c>
      <c r="AX260" s="2" t="s">
        <v>3425</v>
      </c>
      <c r="AY260" s="2" t="s">
        <v>3426</v>
      </c>
    </row>
    <row r="261" spans="1:51" ht="15.75" customHeight="1" thickBot="1" x14ac:dyDescent="0.3">
      <c r="A261" s="120" t="s">
        <v>1712</v>
      </c>
      <c r="B261" s="36" t="s">
        <v>1</v>
      </c>
      <c r="C261" s="36" t="s">
        <v>1713</v>
      </c>
      <c r="D261" s="6" t="s">
        <v>341</v>
      </c>
      <c r="E261" s="3" t="str">
        <f t="shared" si="10"/>
        <v>Via Matteotti 36/2 Bologna</v>
      </c>
      <c r="F261" s="40" t="s">
        <v>2100</v>
      </c>
      <c r="G261" s="38" t="str" cm="1">
        <f t="array" ref="G261">[1]!FINDLATITUDE(E261)</f>
        <v/>
      </c>
      <c r="H261" s="38" t="str" cm="1">
        <f t="array" ref="H261">[1]!FINDLONGITUDE(E261)</f>
        <v/>
      </c>
      <c r="I261" s="45" t="s">
        <v>2317</v>
      </c>
      <c r="J261" s="45" t="s">
        <v>2472</v>
      </c>
      <c r="K261" s="37"/>
      <c r="L261" s="72" t="s">
        <v>1203</v>
      </c>
      <c r="M261" s="120" t="s">
        <v>1514</v>
      </c>
      <c r="N261" s="36">
        <v>12</v>
      </c>
      <c r="O261" s="36" t="s">
        <v>1560</v>
      </c>
      <c r="P261" s="46" t="s">
        <v>1714</v>
      </c>
      <c r="Q261" s="36" t="s">
        <v>3</v>
      </c>
      <c r="R261" s="36">
        <v>102</v>
      </c>
      <c r="S261" s="36" t="s">
        <v>5</v>
      </c>
      <c r="T261" s="36" t="s">
        <v>16</v>
      </c>
      <c r="U261"/>
      <c r="V261"/>
      <c r="W261"/>
      <c r="X261" s="121"/>
      <c r="Y261"/>
      <c r="Z261"/>
      <c r="AA261"/>
      <c r="AB261"/>
      <c r="AC261"/>
      <c r="AD261"/>
      <c r="AF261" s="93" t="s">
        <v>2680</v>
      </c>
      <c r="AK261"/>
      <c r="AM261"/>
      <c r="AR261" s="97" t="s">
        <v>2843</v>
      </c>
      <c r="AS261" s="6" t="s">
        <v>348</v>
      </c>
      <c r="AT261" s="70" t="str" cm="1">
        <f t="array" ref="AT261">_xlfn.IFS(N261&lt;=2.5,"Assente o entro 2.5 cm",AND(L261="Con gradino/i",N261&gt;2.5,N261&lt;=5),"fra 2.5 e 5 cm",AND(L261="Con gradino/i",N261&gt;5,N261&lt;=10),"fra 5 e 10 cm",AND(L261="Con gradino/i",N261&gt;10,N261&lt;=15),"tra 10 e 15 cm",AND(L261="Con gradino/i",N261&gt;15),"oltre 15 cm",TRUE,"")</f>
        <v/>
      </c>
      <c r="AV261" s="2">
        <f t="shared" si="11"/>
        <v>100</v>
      </c>
      <c r="AW261" s="6" t="s">
        <v>3403</v>
      </c>
      <c r="AX261" s="2" t="s">
        <v>3425</v>
      </c>
      <c r="AY261" s="2" t="s">
        <v>3426</v>
      </c>
    </row>
    <row r="262" spans="1:51" ht="15.75" customHeight="1" thickBot="1" x14ac:dyDescent="0.3">
      <c r="A262" s="120" t="s">
        <v>1715</v>
      </c>
      <c r="B262" s="36" t="s">
        <v>1716</v>
      </c>
      <c r="C262" s="36" t="s">
        <v>1717</v>
      </c>
      <c r="D262" s="6" t="s">
        <v>341</v>
      </c>
      <c r="E262" s="3" t="str">
        <f t="shared" si="10"/>
        <v>Via Massarenti 70/b Bologna</v>
      </c>
      <c r="F262" s="40" t="s">
        <v>2101</v>
      </c>
      <c r="G262" s="38" t="str" cm="1">
        <f t="array" ref="G262">[1]!FINDLATITUDE(E262)</f>
        <v/>
      </c>
      <c r="H262" s="38" t="str" cm="1">
        <f t="array" ref="H262">[1]!FINDLONGITUDE(E262)</f>
        <v/>
      </c>
      <c r="I262" s="45" t="s">
        <v>2318</v>
      </c>
      <c r="J262" s="45" t="s">
        <v>2473</v>
      </c>
      <c r="K262" s="37"/>
      <c r="L262" s="72" t="s">
        <v>1205</v>
      </c>
      <c r="M262" s="120" t="s">
        <v>1498</v>
      </c>
      <c r="N262" s="36">
        <v>18</v>
      </c>
      <c r="O262" s="36" t="s">
        <v>5</v>
      </c>
      <c r="Q262" s="36" t="s">
        <v>3</v>
      </c>
      <c r="R262" s="36" t="s">
        <v>78</v>
      </c>
      <c r="S262" s="36" t="s">
        <v>5</v>
      </c>
      <c r="T262" s="36" t="s">
        <v>16</v>
      </c>
      <c r="U262"/>
      <c r="V262"/>
      <c r="W262"/>
      <c r="X262" s="121"/>
      <c r="Y262"/>
      <c r="Z262"/>
      <c r="AA262"/>
      <c r="AB262"/>
      <c r="AC262"/>
      <c r="AD262"/>
      <c r="AF262" s="36" t="s">
        <v>2681</v>
      </c>
      <c r="AG262" s="45" t="s">
        <v>2682</v>
      </c>
      <c r="AK262"/>
      <c r="AM262"/>
      <c r="AR262" s="97" t="s">
        <v>2843</v>
      </c>
      <c r="AS262" s="6" t="s">
        <v>348</v>
      </c>
      <c r="AT262" s="70" t="str" cm="1">
        <f t="array" ref="AT262">_xlfn.IFS(N262&lt;=2.5,"Assente o entro 2.5 cm",AND(L262="Con gradino/i",N262&gt;2.5,N262&lt;=5),"fra 2.5 e 5 cm",AND(L262="Con gradino/i",N262&gt;5,N262&lt;=10),"fra 5 e 10 cm",AND(L262="Con gradino/i",N262&gt;10,N262&lt;=15),"tra 10 e 15 cm",AND(L262="Con gradino/i",N262&gt;15),"oltre 15 cm",TRUE,"")</f>
        <v>oltre 15 cm</v>
      </c>
      <c r="AU262" s="2" t="s">
        <v>2958</v>
      </c>
      <c r="AV262" s="2">
        <f t="shared" si="11"/>
        <v>150</v>
      </c>
      <c r="AW262" s="6" t="s">
        <v>3402</v>
      </c>
      <c r="AX262" s="2" t="s">
        <v>3425</v>
      </c>
      <c r="AY262" s="2" t="s">
        <v>3426</v>
      </c>
    </row>
    <row r="263" spans="1:51" ht="15.75" customHeight="1" thickBot="1" x14ac:dyDescent="0.3">
      <c r="A263" s="120" t="s">
        <v>1718</v>
      </c>
      <c r="B263" s="36" t="s">
        <v>1</v>
      </c>
      <c r="C263" s="36" t="s">
        <v>1719</v>
      </c>
      <c r="D263" s="6" t="s">
        <v>341</v>
      </c>
      <c r="E263" s="3" t="str">
        <f t="shared" si="10"/>
        <v>Via Massarenti 70/c Bologna</v>
      </c>
      <c r="F263" s="40" t="s">
        <v>2102</v>
      </c>
      <c r="G263" s="38" t="str" cm="1">
        <f t="array" ref="G263">[1]!FINDLATITUDE(E263)</f>
        <v/>
      </c>
      <c r="H263" s="38" t="str" cm="1">
        <f t="array" ref="H263">[1]!FINDLONGITUDE(E263)</f>
        <v/>
      </c>
      <c r="I263" s="45" t="s">
        <v>2318</v>
      </c>
      <c r="J263" s="45" t="s">
        <v>2473</v>
      </c>
      <c r="K263" s="37"/>
      <c r="L263" s="72" t="s">
        <v>1205</v>
      </c>
      <c r="M263" s="120" t="s">
        <v>1498</v>
      </c>
      <c r="N263" s="36">
        <v>19</v>
      </c>
      <c r="O263" s="36" t="s">
        <v>5</v>
      </c>
      <c r="Q263" s="36" t="s">
        <v>1720</v>
      </c>
      <c r="R263" s="36" t="s">
        <v>1699</v>
      </c>
      <c r="S263" s="36" t="s">
        <v>5</v>
      </c>
      <c r="T263" s="36" t="s">
        <v>16</v>
      </c>
      <c r="U263"/>
      <c r="V263"/>
      <c r="W263"/>
      <c r="X263" s="88"/>
      <c r="Y263"/>
      <c r="Z263"/>
      <c r="AA263"/>
      <c r="AB263"/>
      <c r="AC263"/>
      <c r="AD263"/>
      <c r="AF263" s="93" t="s">
        <v>2683</v>
      </c>
      <c r="AK263"/>
      <c r="AM263"/>
      <c r="AR263" s="97" t="s">
        <v>2843</v>
      </c>
      <c r="AS263" s="6" t="s">
        <v>348</v>
      </c>
      <c r="AT263" s="70" t="str" cm="1">
        <f t="array" ref="AT263">_xlfn.IFS(N263&lt;=2.5,"Assente o entro 2.5 cm",AND(L263="Con gradino/i",N263&gt;2.5,N263&lt;=5),"fra 2.5 e 5 cm",AND(L263="Con gradino/i",N263&gt;5,N263&lt;=10),"fra 5 e 10 cm",AND(L263="Con gradino/i",N263&gt;10,N263&lt;=15),"tra 10 e 15 cm",AND(L263="Con gradino/i",N263&gt;15),"oltre 15 cm",TRUE,"")</f>
        <v>oltre 15 cm</v>
      </c>
      <c r="AU263" s="2" t="s">
        <v>2958</v>
      </c>
      <c r="AV263" s="2">
        <f t="shared" si="11"/>
        <v>158.33333333333334</v>
      </c>
      <c r="AW263" s="6" t="s">
        <v>3402</v>
      </c>
      <c r="AX263" s="2" t="s">
        <v>3425</v>
      </c>
      <c r="AY263" s="2" t="s">
        <v>3426</v>
      </c>
    </row>
    <row r="264" spans="1:51" ht="15.75" customHeight="1" thickBot="1" x14ac:dyDescent="0.3">
      <c r="A264" s="120" t="s">
        <v>1721</v>
      </c>
      <c r="B264" s="36" t="s">
        <v>1770</v>
      </c>
      <c r="C264" s="36" t="s">
        <v>1722</v>
      </c>
      <c r="D264" s="6" t="s">
        <v>341</v>
      </c>
      <c r="E264" s="3" t="str">
        <f t="shared" si="10"/>
        <v>Via Matteotti 36/c Bologna</v>
      </c>
      <c r="F264" s="40" t="s">
        <v>2103</v>
      </c>
      <c r="G264" s="38" t="str" cm="1">
        <f t="array" ref="G264">[1]!FINDLATITUDE(E264)</f>
        <v/>
      </c>
      <c r="H264" s="38" t="str" cm="1">
        <f t="array" ref="H264">[1]!FINDLONGITUDE(E264)</f>
        <v/>
      </c>
      <c r="I264" s="45" t="s">
        <v>2317</v>
      </c>
      <c r="J264" s="45" t="s">
        <v>2472</v>
      </c>
      <c r="K264" s="37"/>
      <c r="L264" s="72" t="s">
        <v>1203</v>
      </c>
      <c r="M264" s="120" t="s">
        <v>1514</v>
      </c>
      <c r="N264" s="36">
        <v>3.5</v>
      </c>
      <c r="O264" s="36" t="s">
        <v>29</v>
      </c>
      <c r="Q264" s="36" t="s">
        <v>54</v>
      </c>
      <c r="R264" s="36">
        <v>99</v>
      </c>
      <c r="S264"/>
      <c r="T264" s="36" t="s">
        <v>16</v>
      </c>
      <c r="U264"/>
      <c r="V264"/>
      <c r="W264"/>
      <c r="X264" s="121"/>
      <c r="Y264"/>
      <c r="Z264"/>
      <c r="AA264"/>
      <c r="AB264"/>
      <c r="AC264"/>
      <c r="AD264"/>
      <c r="AF264" s="93" t="s">
        <v>2684</v>
      </c>
      <c r="AK264"/>
      <c r="AM264"/>
      <c r="AR264" s="97" t="s">
        <v>2843</v>
      </c>
      <c r="AS264" s="6" t="s">
        <v>348</v>
      </c>
      <c r="AT264" s="70" t="str" cm="1">
        <f t="array" ref="AT264">_xlfn.IFS(N264&lt;=2.5,"Assente o entro 2.5 cm",AND(L264="Con gradino/i",N264&gt;2.5,N264&lt;=5),"fra 2.5 e 5 cm",AND(L264="Con gradino/i",N264&gt;5,N264&lt;=10),"fra 5 e 10 cm",AND(L264="Con gradino/i",N264&gt;10,N264&lt;=15),"tra 10 e 15 cm",AND(L264="Con gradino/i",N264&gt;15),"oltre 15 cm",TRUE,"")</f>
        <v/>
      </c>
      <c r="AV264" s="2">
        <f t="shared" si="11"/>
        <v>29.166666666666668</v>
      </c>
      <c r="AW264" s="6" t="s">
        <v>3403</v>
      </c>
      <c r="AX264" s="2" t="s">
        <v>3425</v>
      </c>
      <c r="AY264" s="2" t="s">
        <v>3426</v>
      </c>
    </row>
    <row r="265" spans="1:51" ht="15.75" customHeight="1" thickBot="1" x14ac:dyDescent="0.3">
      <c r="A265" s="120" t="s">
        <v>1723</v>
      </c>
      <c r="B265" s="36" t="s">
        <v>1724</v>
      </c>
      <c r="C265" s="36" t="s">
        <v>1725</v>
      </c>
      <c r="D265" s="6" t="s">
        <v>341</v>
      </c>
      <c r="E265" s="3" t="str">
        <f t="shared" si="10"/>
        <v>Via Massarenti 70/d Bologna</v>
      </c>
      <c r="F265" s="40" t="s">
        <v>2104</v>
      </c>
      <c r="G265" s="38" t="str" cm="1">
        <f t="array" ref="G265">[1]!FINDLATITUDE(E265)</f>
        <v/>
      </c>
      <c r="H265" s="38" t="str" cm="1">
        <f t="array" ref="H265">[1]!FINDLONGITUDE(E265)</f>
        <v/>
      </c>
      <c r="I265" s="45" t="s">
        <v>2319</v>
      </c>
      <c r="J265" s="45" t="s">
        <v>2474</v>
      </c>
      <c r="K265" s="37"/>
      <c r="L265" s="72" t="s">
        <v>1205</v>
      </c>
      <c r="M265" s="120" t="s">
        <v>1498</v>
      </c>
      <c r="N265" s="36">
        <v>19</v>
      </c>
      <c r="O265" s="36" t="s">
        <v>5</v>
      </c>
      <c r="Q265" s="36" t="s">
        <v>1726</v>
      </c>
      <c r="R265" s="36" t="s">
        <v>1699</v>
      </c>
      <c r="S265" s="36" t="s">
        <v>5</v>
      </c>
      <c r="T265" s="36" t="s">
        <v>16</v>
      </c>
      <c r="U265"/>
      <c r="V265"/>
      <c r="W265"/>
      <c r="X265" s="88"/>
      <c r="Y265"/>
      <c r="Z265"/>
      <c r="AA265"/>
      <c r="AB265"/>
      <c r="AC265"/>
      <c r="AD265"/>
      <c r="AF265" s="93" t="s">
        <v>2685</v>
      </c>
      <c r="AK265"/>
      <c r="AM265"/>
      <c r="AR265" s="97" t="s">
        <v>2843</v>
      </c>
      <c r="AS265" s="6" t="s">
        <v>348</v>
      </c>
      <c r="AT265" s="70" t="str" cm="1">
        <f t="array" ref="AT265">_xlfn.IFS(N265&lt;=2.5,"Assente o entro 2.5 cm",AND(L265="Con gradino/i",N265&gt;2.5,N265&lt;=5),"fra 2.5 e 5 cm",AND(L265="Con gradino/i",N265&gt;5,N265&lt;=10),"fra 5 e 10 cm",AND(L265="Con gradino/i",N265&gt;10,N265&lt;=15),"tra 10 e 15 cm",AND(L265="Con gradino/i",N265&gt;15),"oltre 15 cm",TRUE,"")</f>
        <v>oltre 15 cm</v>
      </c>
      <c r="AU265" s="2" t="s">
        <v>2958</v>
      </c>
      <c r="AV265" s="2">
        <f t="shared" si="11"/>
        <v>158.33333333333334</v>
      </c>
      <c r="AW265" s="6" t="s">
        <v>3402</v>
      </c>
      <c r="AX265" s="2" t="s">
        <v>3425</v>
      </c>
      <c r="AY265" s="2" t="s">
        <v>3426</v>
      </c>
    </row>
    <row r="266" spans="1:51" ht="15.75" customHeight="1" thickBot="1" x14ac:dyDescent="0.3">
      <c r="A266" s="120" t="s">
        <v>1727</v>
      </c>
      <c r="B266" s="36" t="s">
        <v>3055</v>
      </c>
      <c r="C266" s="36" t="s">
        <v>1728</v>
      </c>
      <c r="D266" s="6" t="s">
        <v>341</v>
      </c>
      <c r="E266" s="3" t="str">
        <f t="shared" si="10"/>
        <v>Via Matteotti 34/a Bologna</v>
      </c>
      <c r="F266" s="40" t="s">
        <v>2105</v>
      </c>
      <c r="G266" s="38" t="str" cm="1">
        <f t="array" ref="G266">[1]!FINDLATITUDE(E266)</f>
        <v/>
      </c>
      <c r="H266" s="38" t="str" cm="1">
        <f t="array" ref="H266">[1]!FINDLONGITUDE(E266)</f>
        <v/>
      </c>
      <c r="I266" s="45" t="s">
        <v>2320</v>
      </c>
      <c r="J266" s="45" t="s">
        <v>2475</v>
      </c>
      <c r="K266" s="37"/>
      <c r="L266" s="72" t="s">
        <v>1203</v>
      </c>
      <c r="M266" s="120" t="s">
        <v>1498</v>
      </c>
      <c r="N266" s="36" t="s">
        <v>1729</v>
      </c>
      <c r="O266" s="36" t="s">
        <v>5</v>
      </c>
      <c r="Q266" s="36" t="s">
        <v>3</v>
      </c>
      <c r="R266"/>
      <c r="S266" s="36" t="s">
        <v>5</v>
      </c>
      <c r="T266" s="36" t="s">
        <v>16</v>
      </c>
      <c r="U266"/>
      <c r="V266"/>
      <c r="W266"/>
      <c r="X266" s="121"/>
      <c r="Y266"/>
      <c r="Z266"/>
      <c r="AA266"/>
      <c r="AB266"/>
      <c r="AC266"/>
      <c r="AD266"/>
      <c r="AF266" s="93" t="s">
        <v>2686</v>
      </c>
      <c r="AK266"/>
      <c r="AM266"/>
      <c r="AR266" s="97" t="s">
        <v>2843</v>
      </c>
      <c r="AS266" s="6" t="s">
        <v>348</v>
      </c>
      <c r="AT266" s="70" t="str" cm="1">
        <f t="array" ref="AT266">_xlfn.IFS(N266&lt;=2.5,"Assente o entro 2.5 cm",AND(L266="Con gradino/i",N266&gt;2.5,N266&lt;=5),"fra 2.5 e 5 cm",AND(L266="Con gradino/i",N266&gt;5,N266&lt;=10),"fra 5 e 10 cm",AND(L266="Con gradino/i",N266&gt;10,N266&lt;=15),"tra 10 e 15 cm",AND(L266="Con gradino/i",N266&gt;15),"oltre 15 cm",TRUE,"")</f>
        <v/>
      </c>
      <c r="AV266" s="2" t="e">
        <f t="shared" si="11"/>
        <v>#VALUE!</v>
      </c>
      <c r="AW266" s="6" t="s">
        <v>3403</v>
      </c>
      <c r="AX266" s="2" t="s">
        <v>3425</v>
      </c>
      <c r="AY266" s="2" t="s">
        <v>3426</v>
      </c>
    </row>
    <row r="267" spans="1:51" ht="15.75" customHeight="1" thickBot="1" x14ac:dyDescent="0.3">
      <c r="A267" s="120" t="s">
        <v>1730</v>
      </c>
      <c r="B267" s="36" t="s">
        <v>1731</v>
      </c>
      <c r="C267" s="36" t="s">
        <v>1732</v>
      </c>
      <c r="D267" s="6" t="s">
        <v>341</v>
      </c>
      <c r="E267" s="3" t="str">
        <f t="shared" si="10"/>
        <v>Via Massarenti 70C  Bologna</v>
      </c>
      <c r="F267" s="40" t="s">
        <v>2106</v>
      </c>
      <c r="G267" s="38" t="str" cm="1">
        <f t="array" ref="G267">[1]!FINDLATITUDE(E267)</f>
        <v/>
      </c>
      <c r="H267" s="38" t="str" cm="1">
        <f t="array" ref="H267">[1]!FINDLONGITUDE(E267)</f>
        <v/>
      </c>
      <c r="I267" s="45" t="s">
        <v>2318</v>
      </c>
      <c r="J267" s="45" t="s">
        <v>2473</v>
      </c>
      <c r="K267" s="37"/>
      <c r="L267" s="72" t="s">
        <v>1203</v>
      </c>
      <c r="M267" s="120" t="s">
        <v>1514</v>
      </c>
      <c r="N267" s="36">
        <v>12</v>
      </c>
      <c r="O267" s="36" t="s">
        <v>1560</v>
      </c>
      <c r="P267" s="46" t="s">
        <v>2234</v>
      </c>
      <c r="Q267" s="36" t="s">
        <v>54</v>
      </c>
      <c r="R267" s="36">
        <v>100</v>
      </c>
      <c r="S267" s="36" t="s">
        <v>5</v>
      </c>
      <c r="T267" s="36" t="s">
        <v>16</v>
      </c>
      <c r="U267"/>
      <c r="V267"/>
      <c r="W267"/>
      <c r="X267" s="121"/>
      <c r="Y267"/>
      <c r="Z267"/>
      <c r="AA267"/>
      <c r="AB267"/>
      <c r="AC267"/>
      <c r="AD267"/>
      <c r="AF267" s="93" t="s">
        <v>2687</v>
      </c>
      <c r="AK267"/>
      <c r="AM267"/>
      <c r="AR267" s="97" t="s">
        <v>2843</v>
      </c>
      <c r="AS267" s="6" t="s">
        <v>348</v>
      </c>
      <c r="AT267" s="70" t="str" cm="1">
        <f t="array" ref="AT267">_xlfn.IFS(N267&lt;=2.5,"Assente o entro 2.5 cm",AND(L267="Con gradino/i",N267&gt;2.5,N267&lt;=5),"fra 2.5 e 5 cm",AND(L267="Con gradino/i",N267&gt;5,N267&lt;=10),"fra 5 e 10 cm",AND(L267="Con gradino/i",N267&gt;10,N267&lt;=15),"tra 10 e 15 cm",AND(L267="Con gradino/i",N267&gt;15),"oltre 15 cm",TRUE,"")</f>
        <v/>
      </c>
      <c r="AV267" s="2">
        <f t="shared" si="11"/>
        <v>100</v>
      </c>
      <c r="AW267" s="6" t="s">
        <v>3402</v>
      </c>
      <c r="AX267" s="2" t="s">
        <v>3425</v>
      </c>
      <c r="AY267" s="2" t="s">
        <v>3426</v>
      </c>
    </row>
    <row r="268" spans="1:51" ht="15.75" customHeight="1" thickBot="1" x14ac:dyDescent="0.3">
      <c r="A268" s="120" t="s">
        <v>1733</v>
      </c>
      <c r="B268" s="36" t="s">
        <v>1971</v>
      </c>
      <c r="C268" s="36" t="s">
        <v>1734</v>
      </c>
      <c r="D268" s="6" t="s">
        <v>341</v>
      </c>
      <c r="E268" s="3" t="str">
        <f t="shared" si="10"/>
        <v>Via Matteotti 32/f Bologna</v>
      </c>
      <c r="F268" s="40" t="s">
        <v>2107</v>
      </c>
      <c r="G268" s="38" t="str" cm="1">
        <f t="array" ref="G268">[1]!FINDLATITUDE(E268)</f>
        <v/>
      </c>
      <c r="H268" s="38" t="str" cm="1">
        <f t="array" ref="H268">[1]!FINDLONGITUDE(E268)</f>
        <v/>
      </c>
      <c r="I268" s="45" t="s">
        <v>2321</v>
      </c>
      <c r="J268" s="45" t="s">
        <v>2476</v>
      </c>
      <c r="K268" s="37"/>
      <c r="L268" s="72" t="s">
        <v>1205</v>
      </c>
      <c r="M268" s="120" t="s">
        <v>1498</v>
      </c>
      <c r="N268" s="36">
        <v>6.5</v>
      </c>
      <c r="O268" s="36" t="s">
        <v>5</v>
      </c>
      <c r="Q268" s="36" t="s">
        <v>3</v>
      </c>
      <c r="R268" s="36">
        <v>97</v>
      </c>
      <c r="S268" s="36" t="s">
        <v>5</v>
      </c>
      <c r="T268" s="36" t="s">
        <v>16</v>
      </c>
      <c r="U268"/>
      <c r="V268"/>
      <c r="W268"/>
      <c r="X268" s="121"/>
      <c r="Y268"/>
      <c r="Z268"/>
      <c r="AA268"/>
      <c r="AB268"/>
      <c r="AC268"/>
      <c r="AD268"/>
      <c r="AF268"/>
      <c r="AK268"/>
      <c r="AM268"/>
      <c r="AR268" s="97" t="s">
        <v>2843</v>
      </c>
      <c r="AS268" s="6" t="s">
        <v>348</v>
      </c>
      <c r="AT268" s="70" t="str" cm="1">
        <f t="array" ref="AT268">_xlfn.IFS(N268&lt;=2.5,"Assente o entro 2.5 cm",AND(L268="Con gradino/i",N268&gt;2.5,N268&lt;=5),"fra 2.5 e 5 cm",AND(L268="Con gradino/i",N268&gt;5,N268&lt;=10),"fra 5 e 10 cm",AND(L268="Con gradino/i",N268&gt;10,N268&lt;=15),"tra 10 e 15 cm",AND(L268="Con gradino/i",N268&gt;15),"oltre 15 cm",TRUE,"")</f>
        <v>fra 5 e 10 cm</v>
      </c>
      <c r="AU268" s="2" t="s">
        <v>2960</v>
      </c>
      <c r="AV268" s="2">
        <f t="shared" si="11"/>
        <v>54.166666666666671</v>
      </c>
      <c r="AW268" s="6" t="s">
        <v>3403</v>
      </c>
      <c r="AX268" s="2" t="s">
        <v>3425</v>
      </c>
      <c r="AY268" s="2" t="s">
        <v>3426</v>
      </c>
    </row>
    <row r="269" spans="1:51" ht="15.75" customHeight="1" thickBot="1" x14ac:dyDescent="0.3">
      <c r="A269" s="120" t="s">
        <v>1735</v>
      </c>
      <c r="B269" s="36" t="s">
        <v>66</v>
      </c>
      <c r="C269" s="36" t="s">
        <v>1736</v>
      </c>
      <c r="D269" s="6" t="s">
        <v>341</v>
      </c>
      <c r="E269" s="3" t="str">
        <f t="shared" si="10"/>
        <v>Via Matteotti 32/e Bologna</v>
      </c>
      <c r="F269" s="40" t="s">
        <v>2108</v>
      </c>
      <c r="G269" s="38" t="str" cm="1">
        <f t="array" ref="G269">[1]!FINDLATITUDE(E269)</f>
        <v/>
      </c>
      <c r="H269" s="38" t="str" cm="1">
        <f t="array" ref="H269">[1]!FINDLONGITUDE(E269)</f>
        <v/>
      </c>
      <c r="I269" s="45" t="s">
        <v>2321</v>
      </c>
      <c r="J269" s="45" t="s">
        <v>2476</v>
      </c>
      <c r="K269" s="37"/>
      <c r="L269" s="72" t="s">
        <v>1205</v>
      </c>
      <c r="M269" s="120" t="s">
        <v>1498</v>
      </c>
      <c r="N269" s="36">
        <v>5</v>
      </c>
      <c r="O269" s="36" t="s">
        <v>5</v>
      </c>
      <c r="Q269" s="36" t="s">
        <v>3</v>
      </c>
      <c r="R269" s="36">
        <v>92</v>
      </c>
      <c r="S269" s="36" t="s">
        <v>5</v>
      </c>
      <c r="T269" s="36" t="s">
        <v>16</v>
      </c>
      <c r="U269"/>
      <c r="V269"/>
      <c r="W269"/>
      <c r="X269" s="121"/>
      <c r="Y269"/>
      <c r="Z269"/>
      <c r="AA269"/>
      <c r="AB269"/>
      <c r="AC269"/>
      <c r="AD269"/>
      <c r="AF269" s="93" t="s">
        <v>2688</v>
      </c>
      <c r="AK269"/>
      <c r="AM269"/>
      <c r="AR269" s="97" t="s">
        <v>2843</v>
      </c>
      <c r="AS269" s="6" t="s">
        <v>348</v>
      </c>
      <c r="AT269" s="70" t="str" cm="1">
        <f t="array" ref="AT269">_xlfn.IFS(N269&lt;=2.5,"Assente o entro 2.5 cm",AND(L269="Con gradino/i",N269&gt;2.5,N269&lt;=5),"fra 2.5 e 5 cm",AND(L269="Con gradino/i",N269&gt;5,N269&lt;=10),"fra 5 e 10 cm",AND(L269="Con gradino/i",N269&gt;10,N269&lt;=15),"tra 10 e 15 cm",AND(L269="Con gradino/i",N269&gt;15),"oltre 15 cm",TRUE,"")</f>
        <v>fra 2.5 e 5 cm</v>
      </c>
      <c r="AU269" s="2" t="s">
        <v>2957</v>
      </c>
      <c r="AV269" s="2">
        <f t="shared" si="11"/>
        <v>41.666666666666671</v>
      </c>
      <c r="AW269" s="6" t="s">
        <v>3403</v>
      </c>
      <c r="AX269" s="2" t="s">
        <v>3425</v>
      </c>
      <c r="AY269" s="2" t="s">
        <v>3426</v>
      </c>
    </row>
    <row r="270" spans="1:51" ht="15.75" customHeight="1" thickBot="1" x14ac:dyDescent="0.3">
      <c r="A270" s="120" t="s">
        <v>1737</v>
      </c>
      <c r="B270" s="36" t="s">
        <v>1738</v>
      </c>
      <c r="C270" s="36" t="s">
        <v>1739</v>
      </c>
      <c r="D270" s="6" t="s">
        <v>341</v>
      </c>
      <c r="E270" s="3" t="str">
        <f t="shared" si="10"/>
        <v>Via Massarenti 76/a Bologna</v>
      </c>
      <c r="F270" s="40" t="s">
        <v>2109</v>
      </c>
      <c r="G270" s="38" t="str" cm="1">
        <f t="array" ref="G270">[1]!FINDLATITUDE(E270)</f>
        <v/>
      </c>
      <c r="H270" s="38" t="str" cm="1">
        <f t="array" ref="H270">[1]!FINDLONGITUDE(E270)</f>
        <v/>
      </c>
      <c r="I270" s="45" t="s">
        <v>2322</v>
      </c>
      <c r="J270" s="45" t="s">
        <v>2477</v>
      </c>
      <c r="K270" s="37"/>
      <c r="L270" s="72" t="s">
        <v>1203</v>
      </c>
      <c r="M270" s="120" t="s">
        <v>1514</v>
      </c>
      <c r="N270" s="36">
        <v>10</v>
      </c>
      <c r="O270" s="36" t="s">
        <v>29</v>
      </c>
      <c r="P270" s="46" t="s">
        <v>2224</v>
      </c>
      <c r="Q270" s="36" t="s">
        <v>54</v>
      </c>
      <c r="R270" s="36">
        <v>80</v>
      </c>
      <c r="S270" s="36" t="s">
        <v>5</v>
      </c>
      <c r="T270" s="36" t="s">
        <v>6</v>
      </c>
      <c r="U270" s="123" t="s">
        <v>1203</v>
      </c>
      <c r="V270" s="36">
        <v>10</v>
      </c>
      <c r="W270" s="86"/>
      <c r="X270" s="121"/>
      <c r="Y270"/>
      <c r="Z270"/>
      <c r="AA270"/>
      <c r="AB270"/>
      <c r="AC270"/>
      <c r="AD270"/>
      <c r="AF270" s="36" t="s">
        <v>2689</v>
      </c>
      <c r="AG270" s="45" t="s">
        <v>2690</v>
      </c>
      <c r="AK270" s="93" t="s">
        <v>2691</v>
      </c>
      <c r="AM270"/>
      <c r="AR270" s="97" t="s">
        <v>2843</v>
      </c>
      <c r="AS270" s="6" t="s">
        <v>348</v>
      </c>
      <c r="AT270" s="70" t="str" cm="1">
        <f t="array" ref="AT270">_xlfn.IFS(N270&lt;=2.5,"Assente o entro 2.5 cm",AND(L270="Con gradino/i",N270&gt;2.5,N270&lt;=5),"fra 2.5 e 5 cm",AND(L270="Con gradino/i",N270&gt;5,N270&lt;=10),"fra 5 e 10 cm",AND(L270="Con gradino/i",N270&gt;10,N270&lt;=15),"tra 10 e 15 cm",AND(L270="Con gradino/i",N270&gt;15),"oltre 15 cm",TRUE,"")</f>
        <v/>
      </c>
      <c r="AV270" s="2">
        <f t="shared" si="11"/>
        <v>83.333333333333343</v>
      </c>
      <c r="AW270" s="6" t="s">
        <v>3402</v>
      </c>
      <c r="AX270" s="2" t="s">
        <v>3425</v>
      </c>
      <c r="AY270" s="2" t="s">
        <v>3426</v>
      </c>
    </row>
    <row r="271" spans="1:51" ht="15.75" customHeight="1" thickBot="1" x14ac:dyDescent="0.3">
      <c r="A271" s="120" t="s">
        <v>1740</v>
      </c>
      <c r="B271" s="36" t="s">
        <v>1770</v>
      </c>
      <c r="C271" s="36" t="s">
        <v>1741</v>
      </c>
      <c r="D271" s="6" t="s">
        <v>341</v>
      </c>
      <c r="E271" s="3" t="str">
        <f t="shared" si="10"/>
        <v>Via Matteotti 32/d Bologna</v>
      </c>
      <c r="F271" s="40" t="s">
        <v>2110</v>
      </c>
      <c r="G271" s="38" t="str" cm="1">
        <f t="array" ref="G271">[1]!FINDLATITUDE(E271)</f>
        <v/>
      </c>
      <c r="H271" s="38" t="str" cm="1">
        <f t="array" ref="H271">[1]!FINDLONGITUDE(E271)</f>
        <v/>
      </c>
      <c r="I271" s="45" t="s">
        <v>2321</v>
      </c>
      <c r="J271" s="45" t="s">
        <v>2476</v>
      </c>
      <c r="K271" s="37"/>
      <c r="L271" s="72" t="s">
        <v>1203</v>
      </c>
      <c r="M271" s="120" t="s">
        <v>1498</v>
      </c>
      <c r="N271" s="36">
        <v>2</v>
      </c>
      <c r="O271" s="36" t="s">
        <v>5</v>
      </c>
      <c r="Q271" s="36" t="s">
        <v>3</v>
      </c>
      <c r="R271" s="36">
        <v>87</v>
      </c>
      <c r="S271" s="36" t="s">
        <v>5</v>
      </c>
      <c r="T271" s="36" t="s">
        <v>16</v>
      </c>
      <c r="U271"/>
      <c r="V271"/>
      <c r="W271"/>
      <c r="X271" s="121"/>
      <c r="Y271"/>
      <c r="Z271"/>
      <c r="AA271"/>
      <c r="AB271"/>
      <c r="AC271"/>
      <c r="AD271"/>
      <c r="AF271" s="93" t="s">
        <v>2692</v>
      </c>
      <c r="AK271"/>
      <c r="AM271"/>
      <c r="AR271" s="97" t="s">
        <v>2843</v>
      </c>
      <c r="AS271" s="6" t="s">
        <v>348</v>
      </c>
      <c r="AT271" s="70" t="str" cm="1">
        <f t="array" ref="AT271">_xlfn.IFS(N271&lt;=2.5,"Assente o entro 2.5 cm",AND(L271="Con gradino/i",N271&gt;2.5,N271&lt;=5),"fra 2.5 e 5 cm",AND(L271="Con gradino/i",N271&gt;5,N271&lt;=10),"fra 5 e 10 cm",AND(L271="Con gradino/i",N271&gt;10,N271&lt;=15),"tra 10 e 15 cm",AND(L271="Con gradino/i",N271&gt;15),"oltre 15 cm",TRUE,"")</f>
        <v>Assente o entro 2.5 cm</v>
      </c>
      <c r="AU271" s="2" t="s">
        <v>2959</v>
      </c>
      <c r="AV271" s="2">
        <f t="shared" si="11"/>
        <v>16.666666666666668</v>
      </c>
      <c r="AW271" s="6" t="s">
        <v>3403</v>
      </c>
      <c r="AX271" s="2" t="s">
        <v>3425</v>
      </c>
      <c r="AY271" s="2" t="s">
        <v>3426</v>
      </c>
    </row>
    <row r="272" spans="1:51" ht="15.75" customHeight="1" thickBot="1" x14ac:dyDescent="0.3">
      <c r="A272" s="134" t="s">
        <v>1742</v>
      </c>
      <c r="B272" s="95" t="s">
        <v>2560</v>
      </c>
      <c r="C272" s="95" t="s">
        <v>1743</v>
      </c>
      <c r="D272" s="6" t="s">
        <v>341</v>
      </c>
      <c r="E272" s="3" t="str">
        <f t="shared" si="10"/>
        <v>Via Massarenti 78B Bologna</v>
      </c>
      <c r="F272" s="40" t="s">
        <v>2111</v>
      </c>
      <c r="G272" s="38" t="str" cm="1">
        <f t="array" ref="G272">[1]!FINDLATITUDE(E272)</f>
        <v/>
      </c>
      <c r="H272" s="38" t="str" cm="1">
        <f t="array" ref="H272">[1]!FINDLONGITUDE(E272)</f>
        <v/>
      </c>
      <c r="I272" s="45" t="s">
        <v>2323</v>
      </c>
      <c r="J272" s="45" t="s">
        <v>2478</v>
      </c>
      <c r="K272" s="108"/>
      <c r="L272" s="141" t="s">
        <v>1205</v>
      </c>
      <c r="M272" s="134" t="s">
        <v>1498</v>
      </c>
      <c r="N272" s="95">
        <v>4.5</v>
      </c>
      <c r="O272" s="95" t="s">
        <v>5</v>
      </c>
      <c r="Q272" s="95" t="s">
        <v>3</v>
      </c>
      <c r="R272" s="95">
        <v>81</v>
      </c>
      <c r="S272" s="95" t="s">
        <v>5</v>
      </c>
      <c r="T272" s="95" t="s">
        <v>16</v>
      </c>
      <c r="U272" s="95"/>
      <c r="V272" s="95"/>
      <c r="W272" s="95"/>
      <c r="X272" s="135"/>
      <c r="Y272" s="95"/>
      <c r="Z272" s="95"/>
      <c r="AA272" s="95"/>
      <c r="AB272" s="95"/>
      <c r="AC272" s="95"/>
      <c r="AD272" s="95"/>
      <c r="AF272" s="95" t="s">
        <v>2693</v>
      </c>
      <c r="AG272" s="45" t="s">
        <v>2694</v>
      </c>
      <c r="AK272" s="95"/>
      <c r="AM272" s="95"/>
      <c r="AR272" s="99" t="s">
        <v>2843</v>
      </c>
      <c r="AS272" s="6" t="s">
        <v>348</v>
      </c>
      <c r="AT272" s="70" t="str" cm="1">
        <f t="array" ref="AT272">_xlfn.IFS(N272&lt;=2.5,"Assente o entro 2.5 cm",AND(L272="Con gradino/i",N272&gt;2.5,N272&lt;=5),"fra 2.5 e 5 cm",AND(L272="Con gradino/i",N272&gt;5,N272&lt;=10),"fra 5 e 10 cm",AND(L272="Con gradino/i",N272&gt;10,N272&lt;=15),"tra 10 e 15 cm",AND(L272="Con gradino/i",N272&gt;15),"oltre 15 cm",TRUE,"")</f>
        <v>fra 2.5 e 5 cm</v>
      </c>
      <c r="AU272" s="2" t="s">
        <v>2957</v>
      </c>
      <c r="AV272" s="2">
        <f t="shared" si="11"/>
        <v>37.5</v>
      </c>
      <c r="AW272" s="6" t="s">
        <v>3402</v>
      </c>
      <c r="AX272" s="2" t="s">
        <v>3425</v>
      </c>
      <c r="AY272" s="2" t="s">
        <v>3426</v>
      </c>
    </row>
    <row r="273" spans="1:51" ht="15.75" customHeight="1" thickBot="1" x14ac:dyDescent="0.3">
      <c r="A273" s="120" t="s">
        <v>2558</v>
      </c>
      <c r="B273" s="36" t="s">
        <v>2562</v>
      </c>
      <c r="C273" s="36" t="s">
        <v>1744</v>
      </c>
      <c r="D273" s="6" t="s">
        <v>341</v>
      </c>
      <c r="E273" s="3" t="str">
        <f t="shared" si="10"/>
        <v>Via Matteotti 32/c Bologna</v>
      </c>
      <c r="F273" s="40" t="s">
        <v>2112</v>
      </c>
      <c r="G273" s="38" t="str" cm="1">
        <f t="array" ref="G273">[1]!FINDLATITUDE(E273)</f>
        <v/>
      </c>
      <c r="H273" s="38" t="str" cm="1">
        <f t="array" ref="H273">[1]!FINDLONGITUDE(E273)</f>
        <v/>
      </c>
      <c r="I273" s="45" t="s">
        <v>2321</v>
      </c>
      <c r="J273" s="45" t="s">
        <v>2476</v>
      </c>
      <c r="K273" s="37"/>
      <c r="L273" s="72" t="s">
        <v>1203</v>
      </c>
      <c r="M273" s="120" t="s">
        <v>1498</v>
      </c>
      <c r="N273" s="36">
        <v>2</v>
      </c>
      <c r="O273" s="36" t="s">
        <v>5</v>
      </c>
      <c r="Q273" s="36" t="s">
        <v>3</v>
      </c>
      <c r="R273" s="36">
        <v>80</v>
      </c>
      <c r="S273" s="36" t="s">
        <v>416</v>
      </c>
      <c r="T273" s="36" t="s">
        <v>16</v>
      </c>
      <c r="U273"/>
      <c r="V273"/>
      <c r="W273"/>
      <c r="X273" s="121"/>
      <c r="Y273"/>
      <c r="Z273"/>
      <c r="AA273"/>
      <c r="AB273"/>
      <c r="AC273"/>
      <c r="AD273"/>
      <c r="AF273" s="93" t="s">
        <v>2695</v>
      </c>
      <c r="AK273"/>
      <c r="AM273"/>
      <c r="AR273" s="97" t="s">
        <v>2843</v>
      </c>
      <c r="AS273" s="6" t="s">
        <v>348</v>
      </c>
      <c r="AT273" s="70" t="str" cm="1">
        <f t="array" ref="AT273">_xlfn.IFS(N273&lt;=2.5,"Assente o entro 2.5 cm",AND(L273="Con gradino/i",N273&gt;2.5,N273&lt;=5),"fra 2.5 e 5 cm",AND(L273="Con gradino/i",N273&gt;5,N273&lt;=10),"fra 5 e 10 cm",AND(L273="Con gradino/i",N273&gt;10,N273&lt;=15),"tra 10 e 15 cm",AND(L273="Con gradino/i",N273&gt;15),"oltre 15 cm",TRUE,"")</f>
        <v>Assente o entro 2.5 cm</v>
      </c>
      <c r="AU273" s="2" t="s">
        <v>2959</v>
      </c>
      <c r="AV273" s="2">
        <f t="shared" si="11"/>
        <v>16.666666666666668</v>
      </c>
      <c r="AW273" s="6" t="s">
        <v>3403</v>
      </c>
      <c r="AX273" s="2" t="s">
        <v>3425</v>
      </c>
      <c r="AY273" s="2" t="s">
        <v>3426</v>
      </c>
    </row>
    <row r="274" spans="1:51" ht="15.75" customHeight="1" thickBot="1" x14ac:dyDescent="0.3">
      <c r="A274" s="120" t="s">
        <v>2559</v>
      </c>
      <c r="B274" s="36" t="s">
        <v>1745</v>
      </c>
      <c r="C274" s="36" t="s">
        <v>1746</v>
      </c>
      <c r="D274" s="6" t="s">
        <v>341</v>
      </c>
      <c r="E274" s="3" t="str">
        <f t="shared" si="10"/>
        <v>Via Matteotti 32/a Bologna</v>
      </c>
      <c r="F274" s="40" t="s">
        <v>2113</v>
      </c>
      <c r="G274" s="38" t="str" cm="1">
        <f t="array" ref="G274">[1]!FINDLATITUDE(E274)</f>
        <v/>
      </c>
      <c r="H274" s="38" t="str" cm="1">
        <f t="array" ref="H274">[1]!FINDLONGITUDE(E274)</f>
        <v/>
      </c>
      <c r="I274" s="45" t="s">
        <v>2321</v>
      </c>
      <c r="J274" s="45" t="s">
        <v>2476</v>
      </c>
      <c r="K274" s="37"/>
      <c r="L274" s="72" t="s">
        <v>1205</v>
      </c>
      <c r="M274" s="120" t="s">
        <v>1498</v>
      </c>
      <c r="N274" s="36">
        <v>4</v>
      </c>
      <c r="O274" s="36" t="s">
        <v>5</v>
      </c>
      <c r="Q274" s="36" t="s">
        <v>3</v>
      </c>
      <c r="R274" s="36">
        <v>89</v>
      </c>
      <c r="S274" s="36" t="s">
        <v>416</v>
      </c>
      <c r="T274" s="36" t="s">
        <v>16</v>
      </c>
      <c r="U274"/>
      <c r="V274"/>
      <c r="W274"/>
      <c r="X274" s="121"/>
      <c r="Y274"/>
      <c r="Z274"/>
      <c r="AA274"/>
      <c r="AB274"/>
      <c r="AC274"/>
      <c r="AD274"/>
      <c r="AF274" s="93" t="s">
        <v>2696</v>
      </c>
      <c r="AK274"/>
      <c r="AM274"/>
      <c r="AR274" s="97" t="s">
        <v>2843</v>
      </c>
      <c r="AS274" s="6" t="s">
        <v>348</v>
      </c>
      <c r="AT274" s="70" t="str" cm="1">
        <f t="array" ref="AT274">_xlfn.IFS(N274&lt;=2.5,"Assente o entro 2.5 cm",AND(L274="Con gradino/i",N274&gt;2.5,N274&lt;=5),"fra 2.5 e 5 cm",AND(L274="Con gradino/i",N274&gt;5,N274&lt;=10),"fra 5 e 10 cm",AND(L274="Con gradino/i",N274&gt;10,N274&lt;=15),"tra 10 e 15 cm",AND(L274="Con gradino/i",N274&gt;15),"oltre 15 cm",TRUE,"")</f>
        <v>fra 2.5 e 5 cm</v>
      </c>
      <c r="AU274" s="2" t="s">
        <v>2957</v>
      </c>
      <c r="AV274" s="2">
        <f t="shared" si="11"/>
        <v>33.333333333333336</v>
      </c>
      <c r="AW274" s="6" t="s">
        <v>3403</v>
      </c>
      <c r="AX274" s="2" t="s">
        <v>3425</v>
      </c>
      <c r="AY274" s="2" t="s">
        <v>3426</v>
      </c>
    </row>
    <row r="275" spans="1:51" ht="15.75" customHeight="1" thickBot="1" x14ac:dyDescent="0.3">
      <c r="A275" s="120" t="s">
        <v>1747</v>
      </c>
      <c r="B275" s="36" t="s">
        <v>1</v>
      </c>
      <c r="C275" s="36" t="s">
        <v>1748</v>
      </c>
      <c r="D275" s="6" t="s">
        <v>341</v>
      </c>
      <c r="E275" s="3" t="str">
        <f t="shared" si="10"/>
        <v>Via Matteotti 28/c Bologna</v>
      </c>
      <c r="F275" s="40" t="s">
        <v>2114</v>
      </c>
      <c r="G275" s="38" t="str" cm="1">
        <f t="array" ref="G275">[1]!FINDLATITUDE(E275)</f>
        <v/>
      </c>
      <c r="H275" s="38" t="str" cm="1">
        <f t="array" ref="H275">[1]!FINDLONGITUDE(E275)</f>
        <v/>
      </c>
      <c r="I275" s="45" t="s">
        <v>2324</v>
      </c>
      <c r="J275" s="45" t="s">
        <v>2479</v>
      </c>
      <c r="K275" s="37"/>
      <c r="L275" s="122" t="s">
        <v>1205</v>
      </c>
      <c r="M275" s="120" t="s">
        <v>1498</v>
      </c>
      <c r="N275" s="36">
        <v>8</v>
      </c>
      <c r="O275" s="36" t="s">
        <v>5</v>
      </c>
      <c r="Q275" s="36" t="s">
        <v>3</v>
      </c>
      <c r="R275" s="36">
        <v>87</v>
      </c>
      <c r="S275" s="36" t="s">
        <v>5</v>
      </c>
      <c r="T275" s="36" t="s">
        <v>6</v>
      </c>
      <c r="U275" s="123" t="s">
        <v>1203</v>
      </c>
      <c r="V275"/>
      <c r="W275" s="86"/>
      <c r="X275" s="121"/>
      <c r="Y275"/>
      <c r="Z275"/>
      <c r="AA275"/>
      <c r="AB275"/>
      <c r="AC275"/>
      <c r="AD275"/>
      <c r="AF275" s="93" t="s">
        <v>2697</v>
      </c>
      <c r="AK275" s="93" t="s">
        <v>2698</v>
      </c>
      <c r="AM275"/>
      <c r="AR275" s="97" t="s">
        <v>2843</v>
      </c>
      <c r="AS275" s="6" t="s">
        <v>348</v>
      </c>
      <c r="AT275" s="70" t="str" cm="1">
        <f t="array" ref="AT275">_xlfn.IFS(N275&lt;=2.5,"Assente o entro 2.5 cm",AND(L275="Con gradino/i",N275&gt;2.5,N275&lt;=5),"fra 2.5 e 5 cm",AND(L275="Con gradino/i",N275&gt;5,N275&lt;=10),"fra 5 e 10 cm",AND(L275="Con gradino/i",N275&gt;10,N275&lt;=15),"tra 10 e 15 cm",AND(L275="Con gradino/i",N275&gt;15),"oltre 15 cm",TRUE,"")</f>
        <v>fra 5 e 10 cm</v>
      </c>
      <c r="AU275" s="2" t="s">
        <v>2960</v>
      </c>
      <c r="AV275" s="2">
        <f t="shared" si="11"/>
        <v>66.666666666666671</v>
      </c>
      <c r="AW275" s="6" t="s">
        <v>3403</v>
      </c>
      <c r="AX275" s="2" t="s">
        <v>3425</v>
      </c>
      <c r="AY275" s="2" t="s">
        <v>3426</v>
      </c>
    </row>
    <row r="276" spans="1:51" ht="15.75" customHeight="1" thickBot="1" x14ac:dyDescent="0.3">
      <c r="A276" s="120" t="s">
        <v>1749</v>
      </c>
      <c r="B276" s="36" t="s">
        <v>2560</v>
      </c>
      <c r="C276" s="36" t="s">
        <v>1750</v>
      </c>
      <c r="D276" s="6" t="s">
        <v>341</v>
      </c>
      <c r="E276" s="3" t="str">
        <f t="shared" si="10"/>
        <v>Via Matteotti 28/e Bologna</v>
      </c>
      <c r="F276" s="40" t="s">
        <v>2115</v>
      </c>
      <c r="G276" s="38" t="str" cm="1">
        <f t="array" ref="G276">[1]!FINDLATITUDE(E276)</f>
        <v/>
      </c>
      <c r="H276" s="38" t="str" cm="1">
        <f t="array" ref="H276">[1]!FINDLONGITUDE(E276)</f>
        <v/>
      </c>
      <c r="I276" s="45" t="s">
        <v>2325</v>
      </c>
      <c r="J276" s="45" t="s">
        <v>2480</v>
      </c>
      <c r="K276" s="37"/>
      <c r="L276" s="72" t="s">
        <v>1205</v>
      </c>
      <c r="M276" s="120" t="s">
        <v>1498</v>
      </c>
      <c r="N276" s="36">
        <v>9</v>
      </c>
      <c r="O276" s="36" t="s">
        <v>5</v>
      </c>
      <c r="Q276" s="36" t="s">
        <v>3</v>
      </c>
      <c r="R276" s="36">
        <v>92</v>
      </c>
      <c r="S276" s="36" t="s">
        <v>416</v>
      </c>
      <c r="T276" s="36" t="s">
        <v>16</v>
      </c>
      <c r="U276"/>
      <c r="V276"/>
      <c r="W276"/>
      <c r="X276" s="121"/>
      <c r="Y276"/>
      <c r="Z276"/>
      <c r="AA276"/>
      <c r="AB276"/>
      <c r="AC276"/>
      <c r="AD276"/>
      <c r="AF276" s="93" t="s">
        <v>2699</v>
      </c>
      <c r="AK276"/>
      <c r="AM276"/>
      <c r="AR276" s="97" t="s">
        <v>2843</v>
      </c>
      <c r="AS276" s="6" t="s">
        <v>348</v>
      </c>
      <c r="AT276" s="70" t="str" cm="1">
        <f t="array" ref="AT276">_xlfn.IFS(N276&lt;=2.5,"Assente o entro 2.5 cm",AND(L276="Con gradino/i",N276&gt;2.5,N276&lt;=5),"fra 2.5 e 5 cm",AND(L276="Con gradino/i",N276&gt;5,N276&lt;=10),"fra 5 e 10 cm",AND(L276="Con gradino/i",N276&gt;10,N276&lt;=15),"tra 10 e 15 cm",AND(L276="Con gradino/i",N276&gt;15),"oltre 15 cm",TRUE,"")</f>
        <v>fra 5 e 10 cm</v>
      </c>
      <c r="AU276" s="2" t="s">
        <v>2960</v>
      </c>
      <c r="AV276" s="2">
        <f t="shared" si="11"/>
        <v>75</v>
      </c>
      <c r="AW276" s="6" t="s">
        <v>3403</v>
      </c>
      <c r="AX276" s="2" t="s">
        <v>3425</v>
      </c>
      <c r="AY276" s="2" t="s">
        <v>3426</v>
      </c>
    </row>
    <row r="277" spans="1:51" ht="15.75" customHeight="1" thickBot="1" x14ac:dyDescent="0.3">
      <c r="A277" s="120" t="s">
        <v>1751</v>
      </c>
      <c r="B277" s="36" t="s">
        <v>1770</v>
      </c>
      <c r="C277" s="36" t="s">
        <v>3390</v>
      </c>
      <c r="D277" s="6" t="s">
        <v>341</v>
      </c>
      <c r="E277" s="3" t="str">
        <f t="shared" si="10"/>
        <v>Via Matteotti 28 Bologna</v>
      </c>
      <c r="F277" s="40" t="s">
        <v>3391</v>
      </c>
      <c r="G277" s="38" t="str" cm="1">
        <f t="array" ref="G277">[1]!FINDLATITUDE(E277)</f>
        <v/>
      </c>
      <c r="H277" s="38" t="str" cm="1">
        <f t="array" ref="H277">[1]!FINDLONGITUDE(E277)</f>
        <v/>
      </c>
      <c r="I277" s="45" t="s">
        <v>2324</v>
      </c>
      <c r="J277" s="45" t="s">
        <v>2479</v>
      </c>
      <c r="K277" s="37"/>
      <c r="L277" s="72" t="s">
        <v>3015</v>
      </c>
      <c r="M277" s="120" t="s">
        <v>1514</v>
      </c>
      <c r="N277" s="36">
        <v>11</v>
      </c>
      <c r="O277" s="36" t="s">
        <v>29</v>
      </c>
      <c r="P277" s="46" t="s">
        <v>2235</v>
      </c>
      <c r="Q277" s="36" t="s">
        <v>3</v>
      </c>
      <c r="R277" s="36">
        <v>77</v>
      </c>
      <c r="S277" s="36" t="s">
        <v>5</v>
      </c>
      <c r="T277" s="36" t="s">
        <v>16</v>
      </c>
      <c r="U277"/>
      <c r="V277"/>
      <c r="W277"/>
      <c r="X277" s="121"/>
      <c r="Y277"/>
      <c r="Z277"/>
      <c r="AA277"/>
      <c r="AB277"/>
      <c r="AC277"/>
      <c r="AD277"/>
      <c r="AF277" s="93" t="s">
        <v>2700</v>
      </c>
      <c r="AK277"/>
      <c r="AM277"/>
      <c r="AR277" s="97" t="s">
        <v>2843</v>
      </c>
      <c r="AS277" s="6" t="s">
        <v>348</v>
      </c>
      <c r="AT277" s="70" t="str" cm="1">
        <f t="array" ref="AT277">_xlfn.IFS(N277&lt;=2.5,"Assente o entro 2.5 cm",AND(L277="Con gradino/i",N277&gt;2.5,N277&lt;=5),"fra 2.5 e 5 cm",AND(L277="Con gradino/i",N277&gt;5,N277&lt;=10),"fra 5 e 10 cm",AND(L277="Con gradino/i",N277&gt;10,N277&lt;=15),"tra 10 e 15 cm",AND(L277="Con gradino/i",N277&gt;15),"oltre 15 cm",TRUE,"")</f>
        <v/>
      </c>
      <c r="AV277" s="2">
        <f t="shared" si="11"/>
        <v>91.666666666666671</v>
      </c>
      <c r="AW277" s="6" t="s">
        <v>3403</v>
      </c>
      <c r="AX277" s="2" t="s">
        <v>3425</v>
      </c>
      <c r="AY277" s="2" t="s">
        <v>3426</v>
      </c>
    </row>
    <row r="278" spans="1:51" ht="15.75" customHeight="1" thickBot="1" x14ac:dyDescent="0.3">
      <c r="A278" s="120" t="s">
        <v>1752</v>
      </c>
      <c r="B278" s="36" t="s">
        <v>3056</v>
      </c>
      <c r="C278" s="36" t="s">
        <v>1753</v>
      </c>
      <c r="D278" s="6" t="s">
        <v>341</v>
      </c>
      <c r="E278" s="3" t="str">
        <f t="shared" si="10"/>
        <v>Via Matteotti 26/d Bologna</v>
      </c>
      <c r="F278" s="40" t="s">
        <v>2116</v>
      </c>
      <c r="G278" s="38" t="str" cm="1">
        <f t="array" ref="G278">[1]!FINDLATITUDE(E278)</f>
        <v/>
      </c>
      <c r="H278" s="38" t="str" cm="1">
        <f t="array" ref="H278">[1]!FINDLONGITUDE(E278)</f>
        <v/>
      </c>
      <c r="I278" s="45" t="s">
        <v>2326</v>
      </c>
      <c r="J278" s="45" t="s">
        <v>2481</v>
      </c>
      <c r="K278" s="37"/>
      <c r="L278" s="72" t="s">
        <v>1205</v>
      </c>
      <c r="M278" s="120" t="s">
        <v>1498</v>
      </c>
      <c r="N278" s="36">
        <v>10</v>
      </c>
      <c r="O278" s="36" t="s">
        <v>5</v>
      </c>
      <c r="Q278" s="36" t="s">
        <v>3</v>
      </c>
      <c r="R278" s="36">
        <v>92</v>
      </c>
      <c r="S278" s="36" t="s">
        <v>5</v>
      </c>
      <c r="T278" s="36" t="s">
        <v>16</v>
      </c>
      <c r="U278"/>
      <c r="V278"/>
      <c r="W278"/>
      <c r="X278" s="121"/>
      <c r="Y278"/>
      <c r="Z278"/>
      <c r="AA278"/>
      <c r="AB278"/>
      <c r="AC278"/>
      <c r="AD278"/>
      <c r="AF278" s="93" t="s">
        <v>2701</v>
      </c>
      <c r="AK278"/>
      <c r="AM278"/>
      <c r="AR278" s="97" t="s">
        <v>2843</v>
      </c>
      <c r="AS278" s="6" t="s">
        <v>348</v>
      </c>
      <c r="AT278" s="70" t="str" cm="1">
        <f t="array" ref="AT278">_xlfn.IFS(N278&lt;=2.5,"Assente o entro 2.5 cm",AND(L278="Con gradino/i",N278&gt;2.5,N278&lt;=5),"fra 2.5 e 5 cm",AND(L278="Con gradino/i",N278&gt;5,N278&lt;=10),"fra 5 e 10 cm",AND(L278="Con gradino/i",N278&gt;10,N278&lt;=15),"tra 10 e 15 cm",AND(L278="Con gradino/i",N278&gt;15),"oltre 15 cm",TRUE,"")</f>
        <v>fra 5 e 10 cm</v>
      </c>
      <c r="AU278" s="2" t="s">
        <v>2960</v>
      </c>
      <c r="AV278" s="2">
        <f t="shared" si="11"/>
        <v>83.333333333333343</v>
      </c>
      <c r="AW278" s="6" t="s">
        <v>3403</v>
      </c>
      <c r="AX278" s="2" t="s">
        <v>3425</v>
      </c>
      <c r="AY278" s="2" t="s">
        <v>3426</v>
      </c>
    </row>
    <row r="279" spans="1:51" ht="15.75" customHeight="1" thickBot="1" x14ac:dyDescent="0.3">
      <c r="A279" s="120" t="s">
        <v>2563</v>
      </c>
      <c r="B279" s="36" t="s">
        <v>66</v>
      </c>
      <c r="C279" s="36" t="s">
        <v>1754</v>
      </c>
      <c r="D279" s="6" t="s">
        <v>341</v>
      </c>
      <c r="E279" s="3" t="str">
        <f t="shared" si="10"/>
        <v>Via Matteotti 26/a Bologna</v>
      </c>
      <c r="F279" s="40" t="s">
        <v>2117</v>
      </c>
      <c r="G279" s="38" t="str" cm="1">
        <f t="array" ref="G279">[1]!FINDLATITUDE(E279)</f>
        <v/>
      </c>
      <c r="H279" s="38" t="str" cm="1">
        <f t="array" ref="H279">[1]!FINDLONGITUDE(E279)</f>
        <v/>
      </c>
      <c r="I279" s="45" t="s">
        <v>2326</v>
      </c>
      <c r="J279" s="45" t="s">
        <v>2481</v>
      </c>
      <c r="K279" s="37"/>
      <c r="L279" s="72" t="s">
        <v>1205</v>
      </c>
      <c r="M279" s="120" t="s">
        <v>1498</v>
      </c>
      <c r="N279" s="36">
        <v>5</v>
      </c>
      <c r="O279" s="36" t="s">
        <v>5</v>
      </c>
      <c r="Q279" s="36" t="s">
        <v>3</v>
      </c>
      <c r="R279" s="36">
        <v>90</v>
      </c>
      <c r="S279" s="36" t="s">
        <v>5</v>
      </c>
      <c r="T279" s="36" t="s">
        <v>16</v>
      </c>
      <c r="U279"/>
      <c r="V279"/>
      <c r="W279"/>
      <c r="X279" s="121"/>
      <c r="Y279"/>
      <c r="Z279"/>
      <c r="AA279"/>
      <c r="AB279"/>
      <c r="AC279"/>
      <c r="AD279"/>
      <c r="AF279" s="93" t="s">
        <v>2702</v>
      </c>
      <c r="AK279"/>
      <c r="AM279"/>
      <c r="AR279" s="97" t="s">
        <v>2843</v>
      </c>
      <c r="AS279" s="6" t="s">
        <v>348</v>
      </c>
      <c r="AT279" s="70" t="str" cm="1">
        <f t="array" ref="AT279">_xlfn.IFS(N279&lt;=2.5,"Assente o entro 2.5 cm",AND(L279="Con gradino/i",N279&gt;2.5,N279&lt;=5),"fra 2.5 e 5 cm",AND(L279="Con gradino/i",N279&gt;5,N279&lt;=10),"fra 5 e 10 cm",AND(L279="Con gradino/i",N279&gt;10,N279&lt;=15),"tra 10 e 15 cm",AND(L279="Con gradino/i",N279&gt;15),"oltre 15 cm",TRUE,"")</f>
        <v>fra 2.5 e 5 cm</v>
      </c>
      <c r="AU279" s="2" t="s">
        <v>2957</v>
      </c>
      <c r="AV279" s="2">
        <f t="shared" si="11"/>
        <v>41.666666666666671</v>
      </c>
      <c r="AW279" s="6" t="s">
        <v>3403</v>
      </c>
      <c r="AX279" s="2" t="s">
        <v>3425</v>
      </c>
      <c r="AY279" s="2" t="s">
        <v>3426</v>
      </c>
    </row>
    <row r="280" spans="1:51" ht="15.75" customHeight="1" thickBot="1" x14ac:dyDescent="0.3">
      <c r="A280" s="120" t="s">
        <v>1755</v>
      </c>
      <c r="B280" s="36" t="s">
        <v>66</v>
      </c>
      <c r="C280" s="36" t="s">
        <v>1756</v>
      </c>
      <c r="D280" s="6" t="s">
        <v>341</v>
      </c>
      <c r="E280" s="3" t="str">
        <f t="shared" si="10"/>
        <v>Via Matteotti 22/d Bologna</v>
      </c>
      <c r="F280" s="40" t="s">
        <v>2118</v>
      </c>
      <c r="G280" s="38" t="str" cm="1">
        <f t="array" ref="G280">[1]!FINDLATITUDE(E280)</f>
        <v/>
      </c>
      <c r="H280" s="38" t="str" cm="1">
        <f t="array" ref="H280">[1]!FINDLONGITUDE(E280)</f>
        <v/>
      </c>
      <c r="I280" s="45" t="s">
        <v>2327</v>
      </c>
      <c r="J280" s="45" t="s">
        <v>2482</v>
      </c>
      <c r="K280" s="37"/>
      <c r="L280" s="72" t="s">
        <v>1205</v>
      </c>
      <c r="M280" s="120" t="s">
        <v>1498</v>
      </c>
      <c r="N280" s="36">
        <v>12</v>
      </c>
      <c r="O280" s="36" t="s">
        <v>5</v>
      </c>
      <c r="Q280" s="36" t="s">
        <v>3</v>
      </c>
      <c r="R280" s="36">
        <v>100</v>
      </c>
      <c r="S280" s="36" t="s">
        <v>5</v>
      </c>
      <c r="T280" s="36" t="s">
        <v>16</v>
      </c>
      <c r="U280"/>
      <c r="V280"/>
      <c r="W280"/>
      <c r="X280" s="121"/>
      <c r="Y280"/>
      <c r="Z280"/>
      <c r="AA280"/>
      <c r="AB280"/>
      <c r="AC280"/>
      <c r="AD280"/>
      <c r="AF280" s="93" t="s">
        <v>2703</v>
      </c>
      <c r="AK280"/>
      <c r="AM280"/>
      <c r="AR280" s="97" t="s">
        <v>2843</v>
      </c>
      <c r="AS280" s="6" t="s">
        <v>348</v>
      </c>
      <c r="AT280" s="70" t="str" cm="1">
        <f t="array" ref="AT280">_xlfn.IFS(N280&lt;=2.5,"Assente o entro 2.5 cm",AND(L280="Con gradino/i",N280&gt;2.5,N280&lt;=5),"fra 2.5 e 5 cm",AND(L280="Con gradino/i",N280&gt;5,N280&lt;=10),"fra 5 e 10 cm",AND(L280="Con gradino/i",N280&gt;10,N280&lt;=15),"tra 10 e 15 cm",AND(L280="Con gradino/i",N280&gt;15),"oltre 15 cm",TRUE,"")</f>
        <v>tra 10 e 15 cm</v>
      </c>
      <c r="AU280" s="2" t="s">
        <v>2961</v>
      </c>
      <c r="AV280" s="2">
        <f t="shared" si="11"/>
        <v>100</v>
      </c>
      <c r="AW280" s="6" t="s">
        <v>3403</v>
      </c>
      <c r="AX280" s="2" t="s">
        <v>3425</v>
      </c>
      <c r="AY280" s="2" t="s">
        <v>3426</v>
      </c>
    </row>
    <row r="281" spans="1:51" ht="15.75" customHeight="1" thickBot="1" x14ac:dyDescent="0.3">
      <c r="A281" s="120" t="s">
        <v>1757</v>
      </c>
      <c r="B281" s="36" t="s">
        <v>1</v>
      </c>
      <c r="C281" s="36" t="s">
        <v>1758</v>
      </c>
      <c r="D281" s="6" t="s">
        <v>341</v>
      </c>
      <c r="E281" s="3" t="str">
        <f t="shared" si="10"/>
        <v>Via Matteotti 20/d Bologna</v>
      </c>
      <c r="F281" s="40" t="s">
        <v>2119</v>
      </c>
      <c r="G281" s="38" t="str" cm="1">
        <f t="array" ref="G281">[1]!FINDLATITUDE(E281)</f>
        <v/>
      </c>
      <c r="H281" s="38" t="str" cm="1">
        <f t="array" ref="H281">[1]!FINDLONGITUDE(E281)</f>
        <v/>
      </c>
      <c r="I281" s="45" t="s">
        <v>2328</v>
      </c>
      <c r="J281" s="45" t="s">
        <v>2483</v>
      </c>
      <c r="K281" s="37"/>
      <c r="L281" s="72" t="s">
        <v>1203</v>
      </c>
      <c r="M281" s="120" t="s">
        <v>1514</v>
      </c>
      <c r="N281" s="36">
        <v>6</v>
      </c>
      <c r="O281" s="36" t="s">
        <v>1560</v>
      </c>
      <c r="P281" s="46" t="s">
        <v>2236</v>
      </c>
      <c r="Q281" s="36" t="s">
        <v>54</v>
      </c>
      <c r="R281" s="36">
        <v>100</v>
      </c>
      <c r="S281" s="36" t="s">
        <v>5</v>
      </c>
      <c r="T281" s="36" t="s">
        <v>16</v>
      </c>
      <c r="U281"/>
      <c r="V281"/>
      <c r="W281"/>
      <c r="X281" s="121"/>
      <c r="Y281" s="36" t="s">
        <v>1205</v>
      </c>
      <c r="Z281" s="36" t="s">
        <v>30</v>
      </c>
      <c r="AA281" s="36" t="s">
        <v>30</v>
      </c>
      <c r="AB281" s="36" t="s">
        <v>30</v>
      </c>
      <c r="AC281" s="36" t="s">
        <v>30</v>
      </c>
      <c r="AD281" s="36" t="s">
        <v>30</v>
      </c>
      <c r="AF281" s="93" t="s">
        <v>2704</v>
      </c>
      <c r="AK281"/>
      <c r="AM281"/>
      <c r="AR281" s="97" t="s">
        <v>2843</v>
      </c>
      <c r="AS281" s="6" t="s">
        <v>348</v>
      </c>
      <c r="AT281" s="70" t="str" cm="1">
        <f t="array" ref="AT281">_xlfn.IFS(N281&lt;=2.5,"Assente o entro 2.5 cm",AND(L281="Con gradino/i",N281&gt;2.5,N281&lt;=5),"fra 2.5 e 5 cm",AND(L281="Con gradino/i",N281&gt;5,N281&lt;=10),"fra 5 e 10 cm",AND(L281="Con gradino/i",N281&gt;10,N281&lt;=15),"tra 10 e 15 cm",AND(L281="Con gradino/i",N281&gt;15),"oltre 15 cm",TRUE,"")</f>
        <v/>
      </c>
      <c r="AV281" s="2">
        <f t="shared" si="11"/>
        <v>50</v>
      </c>
      <c r="AW281" s="6" t="s">
        <v>3403</v>
      </c>
      <c r="AX281" s="2" t="s">
        <v>3425</v>
      </c>
      <c r="AY281" s="2" t="s">
        <v>3426</v>
      </c>
    </row>
    <row r="282" spans="1:51" ht="15.75" customHeight="1" thickBot="1" x14ac:dyDescent="0.3">
      <c r="A282" s="120" t="s">
        <v>1759</v>
      </c>
      <c r="B282" s="36" t="s">
        <v>1</v>
      </c>
      <c r="C282" s="36" t="s">
        <v>1760</v>
      </c>
      <c r="D282" s="6" t="s">
        <v>341</v>
      </c>
      <c r="E282" s="3" t="str">
        <f t="shared" si="10"/>
        <v>via Lipparini 8D-8F Bologna</v>
      </c>
      <c r="F282" s="40" t="s">
        <v>2120</v>
      </c>
      <c r="G282" s="38" t="str" cm="1">
        <f t="array" ref="G282">[1]!FINDLATITUDE(E282)</f>
        <v/>
      </c>
      <c r="H282" s="38" t="str" cm="1">
        <f t="array" ref="H282">[1]!FINDLONGITUDE(E282)</f>
        <v/>
      </c>
      <c r="I282" s="45" t="s">
        <v>2329</v>
      </c>
      <c r="J282" s="45" t="s">
        <v>2484</v>
      </c>
      <c r="K282" s="37"/>
      <c r="L282" s="72" t="s">
        <v>1203</v>
      </c>
      <c r="M282" s="120" t="s">
        <v>1498</v>
      </c>
      <c r="N282" s="36">
        <v>2.5</v>
      </c>
      <c r="O282" s="36" t="s">
        <v>5</v>
      </c>
      <c r="Q282" s="36" t="s">
        <v>3</v>
      </c>
      <c r="R282" s="36" t="s">
        <v>1761</v>
      </c>
      <c r="S282" s="36" t="s">
        <v>5</v>
      </c>
      <c r="T282" s="36" t="s">
        <v>6</v>
      </c>
      <c r="U282" s="123" t="s">
        <v>1203</v>
      </c>
      <c r="V282"/>
      <c r="W282" s="86"/>
      <c r="X282" s="121"/>
      <c r="Y282" s="36" t="s">
        <v>2570</v>
      </c>
      <c r="Z282" s="36" t="s">
        <v>6</v>
      </c>
      <c r="AA282" s="36" t="s">
        <v>6</v>
      </c>
      <c r="AB282" s="36" t="s">
        <v>16</v>
      </c>
      <c r="AC282" s="36" t="s">
        <v>16</v>
      </c>
      <c r="AD282" s="36" t="s">
        <v>26</v>
      </c>
      <c r="AF282" s="36" t="s">
        <v>2705</v>
      </c>
      <c r="AG282" s="45" t="s">
        <v>2852</v>
      </c>
      <c r="AK282" s="93" t="s">
        <v>2706</v>
      </c>
      <c r="AM282" s="93" t="s">
        <v>2707</v>
      </c>
      <c r="AR282" s="97" t="s">
        <v>2844</v>
      </c>
      <c r="AS282" s="6" t="s">
        <v>348</v>
      </c>
      <c r="AT282" s="70" t="str" cm="1">
        <f t="array" ref="AT282">_xlfn.IFS(N282&lt;=2.5,"Assente o entro 2.5 cm",AND(L282="Con gradino/i",N282&gt;2.5,N282&lt;=5),"fra 2.5 e 5 cm",AND(L282="Con gradino/i",N282&gt;5,N282&lt;=10),"fra 5 e 10 cm",AND(L282="Con gradino/i",N282&gt;10,N282&lt;=15),"tra 10 e 15 cm",AND(L282="Con gradino/i",N282&gt;15),"oltre 15 cm",TRUE,"")</f>
        <v>Assente o entro 2.5 cm</v>
      </c>
      <c r="AU282" s="2" t="s">
        <v>2959</v>
      </c>
      <c r="AV282" s="2">
        <f t="shared" si="11"/>
        <v>20.833333333333336</v>
      </c>
      <c r="AW282" s="6" t="s">
        <v>3404</v>
      </c>
      <c r="AX282" s="2" t="s">
        <v>3425</v>
      </c>
      <c r="AY282" s="2" t="s">
        <v>3426</v>
      </c>
    </row>
    <row r="283" spans="1:51" ht="15.75" customHeight="1" thickBot="1" x14ac:dyDescent="0.3">
      <c r="A283" s="120" t="s">
        <v>2938</v>
      </c>
      <c r="B283" s="36" t="s">
        <v>1762</v>
      </c>
      <c r="C283" s="36" t="s">
        <v>1763</v>
      </c>
      <c r="D283" s="6" t="s">
        <v>341</v>
      </c>
      <c r="E283" s="3" t="str">
        <f t="shared" si="10"/>
        <v>via Lipparini 10D-10E-10F-10G Bologna</v>
      </c>
      <c r="F283" s="40" t="s">
        <v>2121</v>
      </c>
      <c r="G283" s="38" t="str" cm="1">
        <f t="array" ref="G283">[1]!FINDLATITUDE(E283)</f>
        <v/>
      </c>
      <c r="H283" s="38" t="str" cm="1">
        <f t="array" ref="H283">[1]!FINDLONGITUDE(E283)</f>
        <v/>
      </c>
      <c r="I283" s="45" t="s">
        <v>2330</v>
      </c>
      <c r="J283" s="45" t="s">
        <v>2485</v>
      </c>
      <c r="K283" s="37"/>
      <c r="L283" s="72" t="s">
        <v>3015</v>
      </c>
      <c r="M283" s="120" t="s">
        <v>1514</v>
      </c>
      <c r="N283" s="36">
        <v>9</v>
      </c>
      <c r="O283" s="36" t="s">
        <v>1764</v>
      </c>
      <c r="P283" s="46" t="s">
        <v>2237</v>
      </c>
      <c r="Q283" s="36" t="s">
        <v>3</v>
      </c>
      <c r="R283" s="36" t="s">
        <v>434</v>
      </c>
      <c r="S283" s="36" t="s">
        <v>416</v>
      </c>
      <c r="T283" s="36" t="s">
        <v>16</v>
      </c>
      <c r="U283"/>
      <c r="V283"/>
      <c r="W283"/>
      <c r="X283" s="121"/>
      <c r="Y283"/>
      <c r="Z283"/>
      <c r="AA283"/>
      <c r="AB283"/>
      <c r="AC283"/>
      <c r="AD283"/>
      <c r="AF283" s="36" t="s">
        <v>2708</v>
      </c>
      <c r="AG283" s="45" t="s">
        <v>2853</v>
      </c>
      <c r="AK283"/>
      <c r="AM283"/>
      <c r="AR283" s="97" t="s">
        <v>2844</v>
      </c>
      <c r="AS283" s="6" t="s">
        <v>348</v>
      </c>
      <c r="AT283" s="70" t="str" cm="1">
        <f t="array" ref="AT283">_xlfn.IFS(N283&lt;=2.5,"Assente o entro 2.5 cm",AND(L283="Con gradino/i",N283&gt;2.5,N283&lt;=5),"fra 2.5 e 5 cm",AND(L283="Con gradino/i",N283&gt;5,N283&lt;=10),"fra 5 e 10 cm",AND(L283="Con gradino/i",N283&gt;10,N283&lt;=15),"tra 10 e 15 cm",AND(L283="Con gradino/i",N283&gt;15),"oltre 15 cm",TRUE,"")</f>
        <v/>
      </c>
      <c r="AV283" s="2">
        <f t="shared" si="11"/>
        <v>75</v>
      </c>
      <c r="AW283" s="6" t="s">
        <v>3404</v>
      </c>
      <c r="AX283" s="2" t="s">
        <v>3425</v>
      </c>
      <c r="AY283" s="2" t="s">
        <v>3426</v>
      </c>
    </row>
    <row r="284" spans="1:51" ht="15.75" customHeight="1" thickBot="1" x14ac:dyDescent="0.3">
      <c r="A284" s="120" t="s">
        <v>1765</v>
      </c>
      <c r="B284" s="36" t="s">
        <v>1766</v>
      </c>
      <c r="C284" s="36" t="s">
        <v>1767</v>
      </c>
      <c r="D284" s="6" t="s">
        <v>341</v>
      </c>
      <c r="E284" s="3" t="str">
        <f t="shared" si="10"/>
        <v>via Lipparini 12A e 12C Bologna</v>
      </c>
      <c r="F284" s="40" t="s">
        <v>2122</v>
      </c>
      <c r="G284" s="38" t="str" cm="1">
        <f t="array" ref="G284">[1]!FINDLATITUDE(E284)</f>
        <v/>
      </c>
      <c r="H284" s="38" t="str" cm="1">
        <f t="array" ref="H284">[1]!FINDLONGITUDE(E284)</f>
        <v/>
      </c>
      <c r="I284" s="45" t="s">
        <v>2331</v>
      </c>
      <c r="J284" s="45" t="s">
        <v>2486</v>
      </c>
      <c r="K284" s="37"/>
      <c r="L284" s="72" t="s">
        <v>1205</v>
      </c>
      <c r="M284" s="120" t="s">
        <v>1498</v>
      </c>
      <c r="N284" s="36">
        <v>5</v>
      </c>
      <c r="O284" s="36" t="s">
        <v>5</v>
      </c>
      <c r="Q284" s="36" t="s">
        <v>3</v>
      </c>
      <c r="R284" s="36" t="s">
        <v>1768</v>
      </c>
      <c r="S284" s="36" t="s">
        <v>5</v>
      </c>
      <c r="T284" s="36" t="s">
        <v>16</v>
      </c>
      <c r="U284"/>
      <c r="V284"/>
      <c r="W284"/>
      <c r="X284" s="88"/>
      <c r="Y284"/>
      <c r="Z284"/>
      <c r="AA284"/>
      <c r="AB284"/>
      <c r="AC284"/>
      <c r="AD284"/>
      <c r="AF284" s="36" t="s">
        <v>2709</v>
      </c>
      <c r="AG284" s="45" t="s">
        <v>2854</v>
      </c>
      <c r="AH284" s="45" t="s">
        <v>2855</v>
      </c>
      <c r="AK284"/>
      <c r="AM284"/>
      <c r="AR284" s="97" t="s">
        <v>2844</v>
      </c>
      <c r="AS284" s="6" t="s">
        <v>348</v>
      </c>
      <c r="AT284" s="70" t="str" cm="1">
        <f t="array" ref="AT284">_xlfn.IFS(N284&lt;=2.5,"Assente o entro 2.5 cm",AND(L284="Con gradino/i",N284&gt;2.5,N284&lt;=5),"fra 2.5 e 5 cm",AND(L284="Con gradino/i",N284&gt;5,N284&lt;=10),"fra 5 e 10 cm",AND(L284="Con gradino/i",N284&gt;10,N284&lt;=15),"tra 10 e 15 cm",AND(L284="Con gradino/i",N284&gt;15),"oltre 15 cm",TRUE,"")</f>
        <v>fra 2.5 e 5 cm</v>
      </c>
      <c r="AU284" s="2" t="s">
        <v>2957</v>
      </c>
      <c r="AV284" s="2">
        <f t="shared" si="11"/>
        <v>41.666666666666671</v>
      </c>
      <c r="AW284" s="6" t="s">
        <v>3404</v>
      </c>
      <c r="AX284" s="2" t="s">
        <v>3425</v>
      </c>
      <c r="AY284" s="2" t="s">
        <v>3426</v>
      </c>
    </row>
    <row r="285" spans="1:51" ht="15.75" customHeight="1" thickBot="1" x14ac:dyDescent="0.3">
      <c r="A285" s="120" t="s">
        <v>1769</v>
      </c>
      <c r="B285" s="36" t="s">
        <v>1770</v>
      </c>
      <c r="C285" s="36" t="s">
        <v>1771</v>
      </c>
      <c r="D285" s="6" t="s">
        <v>341</v>
      </c>
      <c r="E285" s="3" t="str">
        <f t="shared" si="10"/>
        <v>via Lipparini 6A-6B Bologna</v>
      </c>
      <c r="F285" s="40" t="s">
        <v>2123</v>
      </c>
      <c r="G285" s="38" t="str" cm="1">
        <f t="array" ref="G285">[1]!FINDLATITUDE(E285)</f>
        <v/>
      </c>
      <c r="H285" s="38" t="str" cm="1">
        <f t="array" ref="H285">[1]!FINDLONGITUDE(E285)</f>
        <v/>
      </c>
      <c r="I285" s="45" t="s">
        <v>2332</v>
      </c>
      <c r="J285" s="45" t="s">
        <v>2487</v>
      </c>
      <c r="K285" s="37"/>
      <c r="L285" s="72" t="s">
        <v>1203</v>
      </c>
      <c r="M285" s="120" t="s">
        <v>1498</v>
      </c>
      <c r="N285" s="36">
        <v>1</v>
      </c>
      <c r="O285" s="36" t="s">
        <v>5</v>
      </c>
      <c r="Q285" s="36" t="s">
        <v>3</v>
      </c>
      <c r="R285" s="36" t="s">
        <v>1772</v>
      </c>
      <c r="S285" s="36" t="s">
        <v>5</v>
      </c>
      <c r="T285" s="36" t="s">
        <v>16</v>
      </c>
      <c r="U285"/>
      <c r="V285"/>
      <c r="W285"/>
      <c r="X285" s="121"/>
      <c r="Y285"/>
      <c r="Z285"/>
      <c r="AA285"/>
      <c r="AB285"/>
      <c r="AC285"/>
      <c r="AD285"/>
      <c r="AF285" s="36" t="s">
        <v>2710</v>
      </c>
      <c r="AG285" s="45" t="s">
        <v>2856</v>
      </c>
      <c r="AK285"/>
      <c r="AM285"/>
      <c r="AR285" s="97" t="s">
        <v>2844</v>
      </c>
      <c r="AS285" s="6" t="s">
        <v>348</v>
      </c>
      <c r="AT285" s="70" t="str" cm="1">
        <f t="array" ref="AT285">_xlfn.IFS(N285&lt;=2.5,"Assente o entro 2.5 cm",AND(L285="Con gradino/i",N285&gt;2.5,N285&lt;=5),"fra 2.5 e 5 cm",AND(L285="Con gradino/i",N285&gt;5,N285&lt;=10),"fra 5 e 10 cm",AND(L285="Con gradino/i",N285&gt;10,N285&lt;=15),"tra 10 e 15 cm",AND(L285="Con gradino/i",N285&gt;15),"oltre 15 cm",TRUE,"")</f>
        <v>Assente o entro 2.5 cm</v>
      </c>
      <c r="AU285" s="2" t="s">
        <v>2959</v>
      </c>
      <c r="AV285" s="2">
        <f t="shared" si="11"/>
        <v>8.3333333333333339</v>
      </c>
      <c r="AW285" s="6" t="s">
        <v>3404</v>
      </c>
      <c r="AX285" s="2" t="s">
        <v>3425</v>
      </c>
      <c r="AY285" s="2" t="s">
        <v>3426</v>
      </c>
    </row>
    <row r="286" spans="1:51" ht="15.75" customHeight="1" thickBot="1" x14ac:dyDescent="0.3">
      <c r="A286" s="120" t="s">
        <v>1773</v>
      </c>
      <c r="B286" s="36" t="s">
        <v>1</v>
      </c>
      <c r="C286" s="36" t="s">
        <v>1774</v>
      </c>
      <c r="D286" s="6" t="s">
        <v>341</v>
      </c>
      <c r="E286" s="3" t="str">
        <f t="shared" si="10"/>
        <v>Largo Respighi 2F Bologna</v>
      </c>
      <c r="F286" s="40" t="s">
        <v>2124</v>
      </c>
      <c r="G286" s="38" t="str" cm="1">
        <f t="array" ref="G286">[1]!FINDLATITUDE(E286)</f>
        <v/>
      </c>
      <c r="H286" s="38" t="str" cm="1">
        <f t="array" ref="H286">[1]!FINDLONGITUDE(E286)</f>
        <v/>
      </c>
      <c r="I286" s="45" t="s">
        <v>2333</v>
      </c>
      <c r="J286" s="45" t="s">
        <v>2488</v>
      </c>
      <c r="K286" s="37"/>
      <c r="L286" s="72" t="s">
        <v>1203</v>
      </c>
      <c r="M286" s="120" t="s">
        <v>1498</v>
      </c>
      <c r="N286"/>
      <c r="O286" s="36" t="s">
        <v>5</v>
      </c>
      <c r="Q286" s="36" t="s">
        <v>1775</v>
      </c>
      <c r="R286" s="36" t="s">
        <v>1776</v>
      </c>
      <c r="S286" s="36" t="s">
        <v>5</v>
      </c>
      <c r="T286" s="36" t="s">
        <v>6</v>
      </c>
      <c r="U286" s="123" t="s">
        <v>1203</v>
      </c>
      <c r="V286"/>
      <c r="W286" s="86"/>
      <c r="X286" s="121"/>
      <c r="Y286" s="36" t="s">
        <v>2570</v>
      </c>
      <c r="Z286"/>
      <c r="AA286"/>
      <c r="AB286"/>
      <c r="AC286"/>
      <c r="AD286" s="36" t="s">
        <v>30</v>
      </c>
      <c r="AF286" s="93" t="s">
        <v>2711</v>
      </c>
      <c r="AK286" s="93" t="s">
        <v>2712</v>
      </c>
      <c r="AM286"/>
      <c r="AR286" s="97" t="s">
        <v>2845</v>
      </c>
      <c r="AS286" s="6" t="s">
        <v>348</v>
      </c>
      <c r="AT286" s="70" t="str" cm="1">
        <f t="array" ref="AT286">_xlfn.IFS(N286&lt;=2.5,"Assente o entro 2.5 cm",AND(L286="Con gradino/i",N286&gt;2.5,N286&lt;=5),"fra 2.5 e 5 cm",AND(L286="Con gradino/i",N286&gt;5,N286&lt;=10),"fra 5 e 10 cm",AND(L286="Con gradino/i",N286&gt;10,N286&lt;=15),"tra 10 e 15 cm",AND(L286="Con gradino/i",N286&gt;15),"oltre 15 cm",TRUE,"")</f>
        <v>Assente o entro 2.5 cm</v>
      </c>
      <c r="AU286" s="2" t="s">
        <v>2959</v>
      </c>
      <c r="AV286" s="2">
        <f t="shared" si="11"/>
        <v>0</v>
      </c>
      <c r="AW286" s="6" t="s">
        <v>3411</v>
      </c>
      <c r="AX286" s="2" t="s">
        <v>3424</v>
      </c>
      <c r="AY286" s="2" t="s">
        <v>3426</v>
      </c>
    </row>
    <row r="287" spans="1:51" ht="15.75" customHeight="1" thickBot="1" x14ac:dyDescent="0.3">
      <c r="A287" s="120" t="s">
        <v>1777</v>
      </c>
      <c r="B287" s="36" t="s">
        <v>3053</v>
      </c>
      <c r="C287" s="36" t="s">
        <v>1778</v>
      </c>
      <c r="D287" s="6" t="s">
        <v>341</v>
      </c>
      <c r="E287" s="3" t="str">
        <f t="shared" si="10"/>
        <v>Largo Respighi 4/e Bologna</v>
      </c>
      <c r="F287" s="40" t="s">
        <v>2125</v>
      </c>
      <c r="G287" s="38" t="str" cm="1">
        <f t="array" ref="G287">[1]!FINDLATITUDE(E287)</f>
        <v/>
      </c>
      <c r="H287" s="38" t="str" cm="1">
        <f t="array" ref="H287">[1]!FINDLONGITUDE(E287)</f>
        <v/>
      </c>
      <c r="I287" s="45" t="s">
        <v>2334</v>
      </c>
      <c r="J287" s="45" t="s">
        <v>2489</v>
      </c>
      <c r="K287" s="37"/>
      <c r="L287" s="72" t="s">
        <v>1203</v>
      </c>
      <c r="M287" s="120" t="s">
        <v>1495</v>
      </c>
      <c r="N287" s="36">
        <v>2</v>
      </c>
      <c r="O287" s="36" t="s">
        <v>5</v>
      </c>
      <c r="Q287" s="36" t="s">
        <v>1779</v>
      </c>
      <c r="R287" s="36">
        <v>118</v>
      </c>
      <c r="S287" s="36" t="s">
        <v>1780</v>
      </c>
      <c r="T287" s="36" t="s">
        <v>6</v>
      </c>
      <c r="U287" s="123" t="s">
        <v>1203</v>
      </c>
      <c r="V287"/>
      <c r="W287" s="86"/>
      <c r="X287" s="121"/>
      <c r="Y287" s="36" t="s">
        <v>2570</v>
      </c>
      <c r="Z287" s="36" t="s">
        <v>6</v>
      </c>
      <c r="AA287" s="36" t="s">
        <v>6</v>
      </c>
      <c r="AB287" s="36" t="s">
        <v>6</v>
      </c>
      <c r="AC287" s="36" t="s">
        <v>6</v>
      </c>
      <c r="AD287" s="36" t="s">
        <v>7</v>
      </c>
      <c r="AF287" s="93" t="s">
        <v>2713</v>
      </c>
      <c r="AK287" s="93" t="s">
        <v>2714</v>
      </c>
      <c r="AM287" s="93" t="s">
        <v>2715</v>
      </c>
      <c r="AR287" s="97" t="s">
        <v>2845</v>
      </c>
      <c r="AS287" s="6" t="s">
        <v>348</v>
      </c>
      <c r="AT287" s="70" t="str" cm="1">
        <f t="array" ref="AT287">_xlfn.IFS(N287&lt;=2.5,"Assente o entro 2.5 cm",AND(L287="Con gradino/i",N287&gt;2.5,N287&lt;=5),"fra 2.5 e 5 cm",AND(L287="Con gradino/i",N287&gt;5,N287&lt;=10),"fra 5 e 10 cm",AND(L287="Con gradino/i",N287&gt;10,N287&lt;=15),"tra 10 e 15 cm",AND(L287="Con gradino/i",N287&gt;15),"oltre 15 cm",TRUE,"")</f>
        <v>Assente o entro 2.5 cm</v>
      </c>
      <c r="AU287" s="2" t="s">
        <v>2959</v>
      </c>
      <c r="AV287" s="2">
        <f t="shared" si="11"/>
        <v>16.666666666666668</v>
      </c>
      <c r="AW287" s="6" t="s">
        <v>3411</v>
      </c>
      <c r="AX287" s="2" t="s">
        <v>3424</v>
      </c>
      <c r="AY287" s="2" t="s">
        <v>3426</v>
      </c>
    </row>
    <row r="288" spans="1:51" ht="15.75" customHeight="1" thickBot="1" x14ac:dyDescent="0.3">
      <c r="A288" s="142" t="s">
        <v>1781</v>
      </c>
      <c r="B288" s="36" t="s">
        <v>1</v>
      </c>
      <c r="C288" s="36" t="s">
        <v>1782</v>
      </c>
      <c r="D288" s="6" t="s">
        <v>341</v>
      </c>
      <c r="E288" s="3" t="str">
        <f t="shared" si="10"/>
        <v>Largo Respighi 6/c Bologna</v>
      </c>
      <c r="F288" s="40" t="s">
        <v>2126</v>
      </c>
      <c r="G288" s="38" t="str" cm="1">
        <f t="array" ref="G288">[1]!FINDLATITUDE(E288)</f>
        <v/>
      </c>
      <c r="H288" s="38" t="str" cm="1">
        <f t="array" ref="H288">[1]!FINDLONGITUDE(E288)</f>
        <v/>
      </c>
      <c r="I288" s="45" t="s">
        <v>2335</v>
      </c>
      <c r="J288" s="45" t="s">
        <v>2490</v>
      </c>
      <c r="K288" s="37"/>
      <c r="L288" s="122" t="s">
        <v>1205</v>
      </c>
      <c r="M288" s="120" t="s">
        <v>1498</v>
      </c>
      <c r="N288" s="36">
        <v>9</v>
      </c>
      <c r="O288" s="36" t="s">
        <v>5</v>
      </c>
      <c r="Q288" s="36" t="s">
        <v>1783</v>
      </c>
      <c r="R288"/>
      <c r="S288" s="36" t="s">
        <v>5</v>
      </c>
      <c r="T288" s="36" t="s">
        <v>6</v>
      </c>
      <c r="U288" s="123" t="s">
        <v>1203</v>
      </c>
      <c r="V288"/>
      <c r="W288" s="86"/>
      <c r="X288" s="88"/>
      <c r="Y288"/>
      <c r="Z288"/>
      <c r="AA288"/>
      <c r="AB288"/>
      <c r="AC288"/>
      <c r="AD288"/>
      <c r="AF288" s="36" t="s">
        <v>2716</v>
      </c>
      <c r="AG288" s="45" t="s">
        <v>2857</v>
      </c>
      <c r="AK288" s="93" t="s">
        <v>2717</v>
      </c>
      <c r="AM288"/>
      <c r="AR288" s="97" t="s">
        <v>2845</v>
      </c>
      <c r="AS288" s="6" t="s">
        <v>348</v>
      </c>
      <c r="AT288" s="70" t="str" cm="1">
        <f t="array" ref="AT288">_xlfn.IFS(N288&lt;=2.5,"Assente o entro 2.5 cm",AND(L288="Con gradino/i",N288&gt;2.5,N288&lt;=5),"fra 2.5 e 5 cm",AND(L288="Con gradino/i",N288&gt;5,N288&lt;=10),"fra 5 e 10 cm",AND(L288="Con gradino/i",N288&gt;10,N288&lt;=15),"tra 10 e 15 cm",AND(L288="Con gradino/i",N288&gt;15),"oltre 15 cm",TRUE,"")</f>
        <v>fra 5 e 10 cm</v>
      </c>
      <c r="AU288" s="2" t="s">
        <v>2960</v>
      </c>
      <c r="AV288" s="2">
        <f t="shared" si="11"/>
        <v>75</v>
      </c>
      <c r="AW288" s="6" t="s">
        <v>3411</v>
      </c>
      <c r="AX288" s="2" t="s">
        <v>3424</v>
      </c>
      <c r="AY288" s="2" t="s">
        <v>3426</v>
      </c>
    </row>
    <row r="289" spans="1:51" ht="15.75" customHeight="1" thickBot="1" x14ac:dyDescent="0.3">
      <c r="A289" s="120" t="s">
        <v>1784</v>
      </c>
      <c r="B289" s="36" t="s">
        <v>3057</v>
      </c>
      <c r="C289" s="36" t="s">
        <v>2927</v>
      </c>
      <c r="D289" s="6" t="s">
        <v>341</v>
      </c>
      <c r="E289" s="3" t="str">
        <f t="shared" si="10"/>
        <v>Via de' castagnoli 5a Bologna</v>
      </c>
      <c r="F289" s="40" t="s">
        <v>2932</v>
      </c>
      <c r="G289" s="38" t="str" cm="1">
        <f t="array" ref="G289">[1]!FINDLATITUDE(E289)</f>
        <v/>
      </c>
      <c r="H289" s="38" t="str" cm="1">
        <f t="array" ref="H289">[1]!FINDLONGITUDE(E289)</f>
        <v/>
      </c>
      <c r="I289" s="45" t="s">
        <v>2336</v>
      </c>
      <c r="J289" s="45" t="s">
        <v>2491</v>
      </c>
      <c r="K289" s="37"/>
      <c r="L289" s="72" t="s">
        <v>1203</v>
      </c>
      <c r="M289" s="120" t="s">
        <v>1495</v>
      </c>
      <c r="N289"/>
      <c r="O289" s="36" t="s">
        <v>5</v>
      </c>
      <c r="Q289" s="36" t="s">
        <v>1785</v>
      </c>
      <c r="R289"/>
      <c r="S289"/>
      <c r="T289" s="36" t="s">
        <v>16</v>
      </c>
      <c r="U289"/>
      <c r="V289"/>
      <c r="W289"/>
      <c r="X289" s="121"/>
      <c r="Y289"/>
      <c r="Z289"/>
      <c r="AA289"/>
      <c r="AB289"/>
      <c r="AC289"/>
      <c r="AD289"/>
      <c r="AF289" s="36" t="s">
        <v>2718</v>
      </c>
      <c r="AG289" s="45" t="s">
        <v>2858</v>
      </c>
      <c r="AK289"/>
      <c r="AM289"/>
      <c r="AR289" s="97" t="s">
        <v>2845</v>
      </c>
      <c r="AS289" s="6" t="s">
        <v>348</v>
      </c>
      <c r="AT289" s="70" t="str" cm="1">
        <f t="array" ref="AT289">_xlfn.IFS(N289&lt;=2.5,"Assente o entro 2.5 cm",AND(L289="Con gradino/i",N289&gt;2.5,N289&lt;=5),"fra 2.5 e 5 cm",AND(L289="Con gradino/i",N289&gt;5,N289&lt;=10),"fra 5 e 10 cm",AND(L289="Con gradino/i",N289&gt;10,N289&lt;=15),"tra 10 e 15 cm",AND(L289="Con gradino/i",N289&gt;15),"oltre 15 cm",TRUE,"")</f>
        <v>Assente o entro 2.5 cm</v>
      </c>
      <c r="AU289" s="2" t="s">
        <v>2959</v>
      </c>
      <c r="AV289" s="2">
        <f t="shared" si="11"/>
        <v>0</v>
      </c>
      <c r="AW289" s="6" t="s">
        <v>3411</v>
      </c>
      <c r="AX289" s="2" t="s">
        <v>3424</v>
      </c>
      <c r="AY289" s="2" t="s">
        <v>3426</v>
      </c>
    </row>
    <row r="290" spans="1:51" ht="15.75" customHeight="1" thickBot="1" x14ac:dyDescent="0.3">
      <c r="A290" s="120" t="s">
        <v>1786</v>
      </c>
      <c r="B290" s="36" t="s">
        <v>473</v>
      </c>
      <c r="C290" s="36" t="s">
        <v>2926</v>
      </c>
      <c r="D290" s="6" t="s">
        <v>341</v>
      </c>
      <c r="E290" s="3" t="str">
        <f t="shared" si="10"/>
        <v>Via de' castagnoli 11c Bologna</v>
      </c>
      <c r="F290" s="40" t="s">
        <v>2931</v>
      </c>
      <c r="G290" s="38" t="str" cm="1">
        <f t="array" ref="G290">[1]!FINDLATITUDE(E290)</f>
        <v/>
      </c>
      <c r="H290" s="38" t="str" cm="1">
        <f t="array" ref="H290">[1]!FINDLONGITUDE(E290)</f>
        <v/>
      </c>
      <c r="I290" s="45" t="s">
        <v>2337</v>
      </c>
      <c r="J290" s="45" t="s">
        <v>2492</v>
      </c>
      <c r="K290" s="37"/>
      <c r="L290" s="72" t="s">
        <v>1203</v>
      </c>
      <c r="M290" s="120" t="s">
        <v>1495</v>
      </c>
      <c r="N290" s="36" t="s">
        <v>1787</v>
      </c>
      <c r="O290" s="36" t="s">
        <v>5</v>
      </c>
      <c r="Q290" s="36" t="s">
        <v>1788</v>
      </c>
      <c r="R290" s="36" t="s">
        <v>381</v>
      </c>
      <c r="S290" s="36" t="s">
        <v>5</v>
      </c>
      <c r="T290" s="36" t="s">
        <v>16</v>
      </c>
      <c r="U290"/>
      <c r="V290"/>
      <c r="W290"/>
      <c r="X290" s="121"/>
      <c r="Y290"/>
      <c r="Z290"/>
      <c r="AA290"/>
      <c r="AB290"/>
      <c r="AC290"/>
      <c r="AD290"/>
      <c r="AF290" s="93" t="s">
        <v>2719</v>
      </c>
      <c r="AK290"/>
      <c r="AM290"/>
      <c r="AR290" s="97" t="s">
        <v>2845</v>
      </c>
      <c r="AS290" s="6" t="s">
        <v>348</v>
      </c>
      <c r="AT290" s="70" t="str" cm="1">
        <f t="array" ref="AT290">_xlfn.IFS(N290&lt;=2.5,"Assente o entro 2.5 cm",AND(L290="Con gradino/i",N290&gt;2.5,N290&lt;=5),"fra 2.5 e 5 cm",AND(L290="Con gradino/i",N290&gt;5,N290&lt;=10),"fra 5 e 10 cm",AND(L290="Con gradino/i",N290&gt;10,N290&lt;=15),"tra 10 e 15 cm",AND(L290="Con gradino/i",N290&gt;15),"oltre 15 cm",TRUE,"")</f>
        <v/>
      </c>
      <c r="AV290" s="2" t="e">
        <f t="shared" si="11"/>
        <v>#VALUE!</v>
      </c>
      <c r="AW290" s="6" t="s">
        <v>3411</v>
      </c>
      <c r="AX290" s="2" t="s">
        <v>3424</v>
      </c>
      <c r="AY290" s="2" t="s">
        <v>3426</v>
      </c>
    </row>
    <row r="291" spans="1:51" ht="15.75" customHeight="1" thickBot="1" x14ac:dyDescent="0.3">
      <c r="A291" s="120" t="s">
        <v>2925</v>
      </c>
      <c r="B291" s="36" t="s">
        <v>1</v>
      </c>
      <c r="C291" s="36" t="s">
        <v>2928</v>
      </c>
      <c r="D291" s="6" t="s">
        <v>341</v>
      </c>
      <c r="E291" s="3" t="str">
        <f t="shared" si="10"/>
        <v>Via Belle Arti 11B Bologna</v>
      </c>
      <c r="F291" s="40" t="s">
        <v>2929</v>
      </c>
      <c r="G291" s="38" t="str" cm="1">
        <f t="array" ref="G291">[1]!FINDLATITUDE(E291)</f>
        <v/>
      </c>
      <c r="H291" s="38" t="str" cm="1">
        <f t="array" ref="H291">[1]!FINDLONGITUDE(E291)</f>
        <v/>
      </c>
      <c r="I291" s="45" t="s">
        <v>2933</v>
      </c>
      <c r="J291" s="45" t="s">
        <v>2934</v>
      </c>
      <c r="K291" s="37"/>
      <c r="L291" s="122" t="s">
        <v>1203</v>
      </c>
      <c r="M291" s="120" t="s">
        <v>1495</v>
      </c>
      <c r="N291" s="36">
        <v>0</v>
      </c>
      <c r="O291" s="36" t="s">
        <v>5</v>
      </c>
      <c r="Q291" s="36" t="s">
        <v>1789</v>
      </c>
      <c r="R291" s="36" t="s">
        <v>132</v>
      </c>
      <c r="S291" s="36" t="s">
        <v>5</v>
      </c>
      <c r="T291" s="36" t="s">
        <v>6</v>
      </c>
      <c r="U291" s="123" t="s">
        <v>1203</v>
      </c>
      <c r="V291" s="36"/>
      <c r="W291" s="86"/>
      <c r="X291" s="121"/>
      <c r="Y291" s="36" t="s">
        <v>2570</v>
      </c>
      <c r="Z291" t="s">
        <v>6</v>
      </c>
      <c r="AA291" t="s">
        <v>6</v>
      </c>
      <c r="AB291"/>
      <c r="AC291"/>
      <c r="AD291"/>
      <c r="AF291" s="93" t="s">
        <v>2720</v>
      </c>
      <c r="AK291"/>
      <c r="AM291"/>
      <c r="AR291" s="97" t="s">
        <v>2845</v>
      </c>
      <c r="AS291" s="6" t="s">
        <v>348</v>
      </c>
      <c r="AT291" s="70" t="str" cm="1">
        <f t="array" ref="AT291">_xlfn.IFS(N291&lt;=2.5,"Assente o entro 2.5 cm",AND(L291="Con gradino/i",N291&gt;2.5,N291&lt;=5),"fra 2.5 e 5 cm",AND(L291="Con gradino/i",N291&gt;5,N291&lt;=10),"fra 5 e 10 cm",AND(L291="Con gradino/i",N291&gt;10,N291&lt;=15),"tra 10 e 15 cm",AND(L291="Con gradino/i",N291&gt;15),"oltre 15 cm",TRUE,"")</f>
        <v>Assente o entro 2.5 cm</v>
      </c>
      <c r="AU291" s="2" t="s">
        <v>2959</v>
      </c>
      <c r="AV291" s="2">
        <f t="shared" si="11"/>
        <v>0</v>
      </c>
      <c r="AW291" s="6" t="s">
        <v>3411</v>
      </c>
      <c r="AX291" s="2" t="s">
        <v>3424</v>
      </c>
      <c r="AY291" s="2" t="s">
        <v>3426</v>
      </c>
    </row>
    <row r="292" spans="1:51" ht="15.75" customHeight="1" thickBot="1" x14ac:dyDescent="0.3">
      <c r="A292" s="120" t="s">
        <v>1790</v>
      </c>
      <c r="B292" s="36" t="s">
        <v>66</v>
      </c>
      <c r="C292" s="36" t="s">
        <v>1791</v>
      </c>
      <c r="D292" s="6" t="s">
        <v>341</v>
      </c>
      <c r="E292" s="3" t="str">
        <f t="shared" si="10"/>
        <v>Via de castagnoli 11 a Bologna</v>
      </c>
      <c r="F292" s="40" t="s">
        <v>2127</v>
      </c>
      <c r="G292" s="38" t="str" cm="1">
        <f t="array" ref="G292">[1]!FINDLATITUDE(E292)</f>
        <v/>
      </c>
      <c r="H292" s="38" t="str" cm="1">
        <f t="array" ref="H292">[1]!FINDLONGITUDE(E292)</f>
        <v/>
      </c>
      <c r="I292" s="45" t="s">
        <v>2337</v>
      </c>
      <c r="J292" s="45" t="s">
        <v>2492</v>
      </c>
      <c r="K292" s="37"/>
      <c r="L292" s="72" t="s">
        <v>1203</v>
      </c>
      <c r="M292" s="120" t="s">
        <v>1495</v>
      </c>
      <c r="N292" s="36" t="s">
        <v>5</v>
      </c>
      <c r="O292" s="36" t="s">
        <v>5</v>
      </c>
      <c r="Q292" s="36" t="s">
        <v>3</v>
      </c>
      <c r="R292" s="36" t="s">
        <v>132</v>
      </c>
      <c r="S292" s="36" t="s">
        <v>1792</v>
      </c>
      <c r="T292" s="36" t="s">
        <v>16</v>
      </c>
      <c r="U292"/>
      <c r="V292"/>
      <c r="W292"/>
      <c r="X292" s="121"/>
      <c r="Y292"/>
      <c r="Z292"/>
      <c r="AA292"/>
      <c r="AB292"/>
      <c r="AC292"/>
      <c r="AD292"/>
      <c r="AF292" s="93" t="s">
        <v>2721</v>
      </c>
      <c r="AK292"/>
      <c r="AM292"/>
      <c r="AR292" s="97" t="s">
        <v>2845</v>
      </c>
      <c r="AS292" s="6" t="s">
        <v>348</v>
      </c>
      <c r="AT292" s="70" t="str" cm="1">
        <f t="array" ref="AT292">_xlfn.IFS(N292&lt;=2.5,"Assente o entro 2.5 cm",AND(L292="Con gradino/i",N292&gt;2.5,N292&lt;=5),"fra 2.5 e 5 cm",AND(L292="Con gradino/i",N292&gt;5,N292&lt;=10),"fra 5 e 10 cm",AND(L292="Con gradino/i",N292&gt;10,N292&lt;=15),"tra 10 e 15 cm",AND(L292="Con gradino/i",N292&gt;15),"oltre 15 cm",TRUE,"")</f>
        <v/>
      </c>
      <c r="AV292" s="2" t="e">
        <f t="shared" si="11"/>
        <v>#VALUE!</v>
      </c>
      <c r="AW292" s="6" t="s">
        <v>3411</v>
      </c>
      <c r="AX292" s="2" t="s">
        <v>3424</v>
      </c>
      <c r="AY292" s="2" t="s">
        <v>3426</v>
      </c>
    </row>
    <row r="293" spans="1:51" ht="15.75" customHeight="1" thickBot="1" x14ac:dyDescent="0.3">
      <c r="A293" s="137" t="s">
        <v>1793</v>
      </c>
      <c r="B293" s="94" t="s">
        <v>1</v>
      </c>
      <c r="C293" s="94" t="s">
        <v>1794</v>
      </c>
      <c r="D293" s="6" t="s">
        <v>341</v>
      </c>
      <c r="E293" s="3" t="str">
        <f t="shared" si="10"/>
        <v>via di Saliceto 7E-7F Bologna</v>
      </c>
      <c r="F293" s="40" t="s">
        <v>2128</v>
      </c>
      <c r="G293" s="38" t="str" cm="1">
        <f t="array" ref="G293">[1]!FINDLATITUDE(E293)</f>
        <v/>
      </c>
      <c r="H293" s="38" t="str" cm="1">
        <f t="array" ref="H293">[1]!FINDLONGITUDE(E293)</f>
        <v/>
      </c>
      <c r="I293" s="45" t="s">
        <v>2338</v>
      </c>
      <c r="J293" s="45" t="s">
        <v>2493</v>
      </c>
      <c r="K293" s="107"/>
      <c r="L293" s="138" t="s">
        <v>1205</v>
      </c>
      <c r="M293" s="137" t="s">
        <v>1498</v>
      </c>
      <c r="N293" s="94">
        <v>14</v>
      </c>
      <c r="O293" s="94" t="s">
        <v>5</v>
      </c>
      <c r="Q293" s="94" t="s">
        <v>3</v>
      </c>
      <c r="R293" s="94" t="s">
        <v>64</v>
      </c>
      <c r="S293" s="94" t="s">
        <v>416</v>
      </c>
      <c r="T293" s="94" t="s">
        <v>6</v>
      </c>
      <c r="U293" s="123" t="s">
        <v>1203</v>
      </c>
      <c r="V293" s="94"/>
      <c r="W293" s="86"/>
      <c r="X293" s="139"/>
      <c r="Y293" s="94" t="s">
        <v>1205</v>
      </c>
      <c r="Z293" s="94" t="s">
        <v>6</v>
      </c>
      <c r="AA293" s="94" t="s">
        <v>6</v>
      </c>
      <c r="AB293" s="94" t="s">
        <v>6</v>
      </c>
      <c r="AC293" s="94" t="s">
        <v>6</v>
      </c>
      <c r="AD293" s="94" t="s">
        <v>26</v>
      </c>
      <c r="AF293" s="94" t="s">
        <v>2722</v>
      </c>
      <c r="AG293" s="45" t="s">
        <v>2859</v>
      </c>
      <c r="AH293" s="45" t="s">
        <v>2860</v>
      </c>
      <c r="AK293" s="143" t="s">
        <v>2723</v>
      </c>
      <c r="AM293" s="94" t="s">
        <v>2724</v>
      </c>
      <c r="AN293" s="45" t="s">
        <v>2861</v>
      </c>
      <c r="AO293" s="45" t="s">
        <v>2862</v>
      </c>
      <c r="AP293" s="45" t="s">
        <v>2863</v>
      </c>
      <c r="AQ293" s="45" t="s">
        <v>2864</v>
      </c>
      <c r="AR293" s="98" t="s">
        <v>2845</v>
      </c>
      <c r="AS293" s="6" t="s">
        <v>348</v>
      </c>
      <c r="AT293" s="70" t="str" cm="1">
        <f t="array" ref="AT293">_xlfn.IFS(N293&lt;=2.5,"Assente o entro 2.5 cm",AND(L293="Con gradino/i",N293&gt;2.5,N293&lt;=5),"fra 2.5 e 5 cm",AND(L293="Con gradino/i",N293&gt;5,N293&lt;=10),"fra 5 e 10 cm",AND(L293="Con gradino/i",N293&gt;10,N293&lt;=15),"tra 10 e 15 cm",AND(L293="Con gradino/i",N293&gt;15),"oltre 15 cm",TRUE,"")</f>
        <v>tra 10 e 15 cm</v>
      </c>
      <c r="AU293" s="2" t="s">
        <v>2961</v>
      </c>
      <c r="AV293" s="2">
        <f t="shared" si="11"/>
        <v>116.66666666666667</v>
      </c>
      <c r="AW293" s="6" t="s">
        <v>3422</v>
      </c>
      <c r="AX293" s="2" t="s">
        <v>3425</v>
      </c>
      <c r="AY293" s="2" t="s">
        <v>3426</v>
      </c>
    </row>
    <row r="294" spans="1:51" ht="15.75" customHeight="1" thickBot="1" x14ac:dyDescent="0.3">
      <c r="A294" s="120" t="s">
        <v>1795</v>
      </c>
      <c r="B294" s="36" t="s">
        <v>89</v>
      </c>
      <c r="C294" s="36" t="s">
        <v>1796</v>
      </c>
      <c r="D294" s="6" t="s">
        <v>341</v>
      </c>
      <c r="E294" s="3" t="str">
        <f t="shared" si="10"/>
        <v>Via Irnerio 27 Bologna</v>
      </c>
      <c r="F294" s="40" t="s">
        <v>2129</v>
      </c>
      <c r="G294" s="38" t="str" cm="1">
        <f t="array" ref="G294">[1]!FINDLATITUDE(E294)</f>
        <v/>
      </c>
      <c r="H294" s="38" t="str" cm="1">
        <f t="array" ref="H294">[1]!FINDLONGITUDE(E294)</f>
        <v/>
      </c>
      <c r="I294" s="45" t="s">
        <v>2339</v>
      </c>
      <c r="J294" s="45" t="s">
        <v>2494</v>
      </c>
      <c r="K294" s="37"/>
      <c r="L294" s="72" t="s">
        <v>1205</v>
      </c>
      <c r="M294" s="120" t="s">
        <v>1797</v>
      </c>
      <c r="N294" s="36">
        <v>32.5</v>
      </c>
      <c r="O294" s="36" t="s">
        <v>29</v>
      </c>
      <c r="P294" s="46" t="s">
        <v>1182</v>
      </c>
      <c r="Q294" s="36" t="s">
        <v>3</v>
      </c>
      <c r="R294" s="36" t="s">
        <v>14</v>
      </c>
      <c r="S294" s="36" t="s">
        <v>1798</v>
      </c>
      <c r="T294" s="36" t="s">
        <v>16</v>
      </c>
      <c r="U294"/>
      <c r="V294"/>
      <c r="W294"/>
      <c r="X294" s="88"/>
      <c r="Y294"/>
      <c r="Z294"/>
      <c r="AA294"/>
      <c r="AB294"/>
      <c r="AC294"/>
      <c r="AD294"/>
      <c r="AF294"/>
      <c r="AK294"/>
      <c r="AM294"/>
      <c r="AR294" s="97" t="s">
        <v>2846</v>
      </c>
      <c r="AS294" s="6" t="s">
        <v>348</v>
      </c>
      <c r="AT294" s="70" t="str" cm="1">
        <f t="array" ref="AT294">_xlfn.IFS(N294&lt;=2.5,"Assente o entro 2.5 cm",AND(L294="Con gradino/i",N294&gt;2.5,N294&lt;=5),"fra 2.5 e 5 cm",AND(L294="Con gradino/i",N294&gt;5,N294&lt;=10),"fra 5 e 10 cm",AND(L294="Con gradino/i",N294&gt;10,N294&lt;=15),"tra 10 e 15 cm",AND(L294="Con gradino/i",N294&gt;15),"oltre 15 cm",TRUE,"")</f>
        <v>oltre 15 cm</v>
      </c>
      <c r="AU294" s="2" t="s">
        <v>2958</v>
      </c>
      <c r="AV294" s="2">
        <f t="shared" si="11"/>
        <v>270.83333333333337</v>
      </c>
      <c r="AW294" s="6" t="s">
        <v>3422</v>
      </c>
      <c r="AX294" s="2" t="s">
        <v>3424</v>
      </c>
      <c r="AY294" s="2" t="s">
        <v>3426</v>
      </c>
    </row>
    <row r="295" spans="1:51" ht="15.75" customHeight="1" thickBot="1" x14ac:dyDescent="0.3">
      <c r="A295" s="120" t="s">
        <v>1799</v>
      </c>
      <c r="B295" s="36" t="s">
        <v>2560</v>
      </c>
      <c r="C295" s="36" t="s">
        <v>1800</v>
      </c>
      <c r="D295" s="6" t="s">
        <v>341</v>
      </c>
      <c r="E295" s="3" t="str">
        <f t="shared" si="10"/>
        <v>Via Matteotti 20/C Bologna</v>
      </c>
      <c r="F295" s="40" t="s">
        <v>2130</v>
      </c>
      <c r="G295" s="38" t="str" cm="1">
        <f t="array" ref="G295">[1]!FINDLATITUDE(E295)</f>
        <v/>
      </c>
      <c r="H295" s="38" t="str" cm="1">
        <f t="array" ref="H295">[1]!FINDLONGITUDE(E295)</f>
        <v/>
      </c>
      <c r="I295" s="45" t="s">
        <v>2328</v>
      </c>
      <c r="J295" s="45" t="s">
        <v>2483</v>
      </c>
      <c r="K295" s="37"/>
      <c r="L295" s="72" t="s">
        <v>1205</v>
      </c>
      <c r="M295" s="120" t="s">
        <v>1498</v>
      </c>
      <c r="N295" s="36">
        <v>10</v>
      </c>
      <c r="O295" s="36" t="s">
        <v>5</v>
      </c>
      <c r="Q295" s="36" t="s">
        <v>3</v>
      </c>
      <c r="R295" s="36" t="s">
        <v>74</v>
      </c>
      <c r="S295" s="36" t="s">
        <v>5</v>
      </c>
      <c r="T295" s="36" t="s">
        <v>16</v>
      </c>
      <c r="U295"/>
      <c r="V295"/>
      <c r="W295"/>
      <c r="X295" s="121"/>
      <c r="Y295"/>
      <c r="Z295"/>
      <c r="AA295"/>
      <c r="AB295"/>
      <c r="AC295"/>
      <c r="AD295"/>
      <c r="AF295" s="36" t="s">
        <v>2725</v>
      </c>
      <c r="AG295" s="45" t="s">
        <v>2865</v>
      </c>
      <c r="AH295" s="45" t="s">
        <v>2866</v>
      </c>
      <c r="AK295"/>
      <c r="AM295"/>
      <c r="AR295" s="97" t="s">
        <v>2847</v>
      </c>
      <c r="AS295" s="6" t="s">
        <v>348</v>
      </c>
      <c r="AT295" s="70" t="str" cm="1">
        <f t="array" ref="AT295">_xlfn.IFS(N295&lt;=2.5,"Assente o entro 2.5 cm",AND(L295="Con gradino/i",N295&gt;2.5,N295&lt;=5),"fra 2.5 e 5 cm",AND(L295="Con gradino/i",N295&gt;5,N295&lt;=10),"fra 5 e 10 cm",AND(L295="Con gradino/i",N295&gt;10,N295&lt;=15),"tra 10 e 15 cm",AND(L295="Con gradino/i",N295&gt;15),"oltre 15 cm",TRUE,"")</f>
        <v>fra 5 e 10 cm</v>
      </c>
      <c r="AU295" s="2" t="s">
        <v>2960</v>
      </c>
      <c r="AV295" s="2">
        <f t="shared" si="11"/>
        <v>83.333333333333343</v>
      </c>
      <c r="AW295" s="6" t="s">
        <v>3403</v>
      </c>
      <c r="AX295" s="2" t="s">
        <v>3425</v>
      </c>
      <c r="AY295" s="2" t="s">
        <v>3426</v>
      </c>
    </row>
    <row r="296" spans="1:51" ht="15.75" customHeight="1" thickBot="1" x14ac:dyDescent="0.3">
      <c r="A296" s="120" t="s">
        <v>1801</v>
      </c>
      <c r="B296" s="36" t="s">
        <v>66</v>
      </c>
      <c r="C296" s="36" t="s">
        <v>1802</v>
      </c>
      <c r="D296" s="6" t="s">
        <v>341</v>
      </c>
      <c r="E296" s="3" t="str">
        <f t="shared" si="10"/>
        <v>Via Matteotti 20/B Bologna</v>
      </c>
      <c r="F296" s="40" t="s">
        <v>2131</v>
      </c>
      <c r="G296" s="38" t="str" cm="1">
        <f t="array" ref="G296">[1]!FINDLATITUDE(E296)</f>
        <v/>
      </c>
      <c r="H296" s="38" t="str" cm="1">
        <f t="array" ref="H296">[1]!FINDLONGITUDE(E296)</f>
        <v/>
      </c>
      <c r="I296" s="45" t="s">
        <v>2340</v>
      </c>
      <c r="J296" s="45" t="s">
        <v>2495</v>
      </c>
      <c r="K296" s="37"/>
      <c r="L296" s="72" t="s">
        <v>1205</v>
      </c>
      <c r="M296" s="120" t="s">
        <v>1498</v>
      </c>
      <c r="N296" s="36">
        <v>8.5</v>
      </c>
      <c r="O296" s="36" t="s">
        <v>5</v>
      </c>
      <c r="Q296" s="36" t="s">
        <v>3</v>
      </c>
      <c r="R296" s="36">
        <v>72</v>
      </c>
      <c r="S296" s="36" t="s">
        <v>5</v>
      </c>
      <c r="T296" s="36" t="s">
        <v>16</v>
      </c>
      <c r="U296"/>
      <c r="V296"/>
      <c r="W296"/>
      <c r="X296" s="121"/>
      <c r="Y296"/>
      <c r="Z296"/>
      <c r="AA296"/>
      <c r="AB296"/>
      <c r="AC296"/>
      <c r="AD296"/>
      <c r="AF296" s="36" t="s">
        <v>2726</v>
      </c>
      <c r="AG296" s="45" t="s">
        <v>2867</v>
      </c>
      <c r="AH296" s="45" t="s">
        <v>2868</v>
      </c>
      <c r="AK296"/>
      <c r="AM296"/>
      <c r="AR296" s="97" t="s">
        <v>2847</v>
      </c>
      <c r="AS296" s="6" t="s">
        <v>348</v>
      </c>
      <c r="AT296" s="70" t="str" cm="1">
        <f t="array" ref="AT296">_xlfn.IFS(N296&lt;=2.5,"Assente o entro 2.5 cm",AND(L296="Con gradino/i",N296&gt;2.5,N296&lt;=5),"fra 2.5 e 5 cm",AND(L296="Con gradino/i",N296&gt;5,N296&lt;=10),"fra 5 e 10 cm",AND(L296="Con gradino/i",N296&gt;10,N296&lt;=15),"tra 10 e 15 cm",AND(L296="Con gradino/i",N296&gt;15),"oltre 15 cm",TRUE,"")</f>
        <v>fra 5 e 10 cm</v>
      </c>
      <c r="AU296" s="2" t="s">
        <v>2960</v>
      </c>
      <c r="AV296" s="2">
        <f t="shared" si="11"/>
        <v>70.833333333333343</v>
      </c>
      <c r="AW296" s="6" t="s">
        <v>3403</v>
      </c>
      <c r="AX296" s="2" t="s">
        <v>3425</v>
      </c>
      <c r="AY296" s="2" t="s">
        <v>3426</v>
      </c>
    </row>
    <row r="297" spans="1:51" ht="15.75" customHeight="1" thickBot="1" x14ac:dyDescent="0.3">
      <c r="A297" s="120" t="s">
        <v>1803</v>
      </c>
      <c r="B297" s="36" t="s">
        <v>3054</v>
      </c>
      <c r="C297" s="36" t="s">
        <v>1804</v>
      </c>
      <c r="D297" s="6" t="s">
        <v>341</v>
      </c>
      <c r="E297" s="3" t="str">
        <f t="shared" si="10"/>
        <v>Via Matteotti 18/D Bologna</v>
      </c>
      <c r="F297" s="40" t="s">
        <v>2132</v>
      </c>
      <c r="G297" s="38" t="str" cm="1">
        <f t="array" ref="G297">[1]!FINDLATITUDE(E297)</f>
        <v/>
      </c>
      <c r="H297" s="38" t="str" cm="1">
        <f t="array" ref="H297">[1]!FINDLONGITUDE(E297)</f>
        <v/>
      </c>
      <c r="I297" s="45" t="s">
        <v>2341</v>
      </c>
      <c r="J297" s="45" t="s">
        <v>2496</v>
      </c>
      <c r="K297" s="37"/>
      <c r="L297" s="72" t="s">
        <v>1203</v>
      </c>
      <c r="M297" s="120" t="s">
        <v>1495</v>
      </c>
      <c r="N297"/>
      <c r="O297" s="36" t="s">
        <v>5</v>
      </c>
      <c r="Q297" s="36" t="s">
        <v>3</v>
      </c>
      <c r="R297" s="36" t="s">
        <v>1805</v>
      </c>
      <c r="S297" s="36" t="s">
        <v>416</v>
      </c>
      <c r="T297" s="36" t="s">
        <v>16</v>
      </c>
      <c r="U297"/>
      <c r="V297"/>
      <c r="W297"/>
      <c r="X297" s="121"/>
      <c r="Y297"/>
      <c r="Z297"/>
      <c r="AA297"/>
      <c r="AB297"/>
      <c r="AC297"/>
      <c r="AD297"/>
      <c r="AF297" s="36" t="s">
        <v>2727</v>
      </c>
      <c r="AG297" s="45" t="s">
        <v>2869</v>
      </c>
      <c r="AK297"/>
      <c r="AM297"/>
      <c r="AR297" s="97" t="s">
        <v>2847</v>
      </c>
      <c r="AS297" s="6" t="s">
        <v>348</v>
      </c>
      <c r="AT297" s="70" t="str" cm="1">
        <f t="array" ref="AT297">_xlfn.IFS(N297&lt;=2.5,"Assente o entro 2.5 cm",AND(L297="Con gradino/i",N297&gt;2.5,N297&lt;=5),"fra 2.5 e 5 cm",AND(L297="Con gradino/i",N297&gt;5,N297&lt;=10),"fra 5 e 10 cm",AND(L297="Con gradino/i",N297&gt;10,N297&lt;=15),"tra 10 e 15 cm",AND(L297="Con gradino/i",N297&gt;15),"oltre 15 cm",TRUE,"")</f>
        <v>Assente o entro 2.5 cm</v>
      </c>
      <c r="AU297" s="2" t="s">
        <v>2959</v>
      </c>
      <c r="AV297" s="2">
        <f t="shared" si="11"/>
        <v>0</v>
      </c>
      <c r="AW297" s="6" t="s">
        <v>3403</v>
      </c>
      <c r="AX297" s="2" t="s">
        <v>3425</v>
      </c>
      <c r="AY297" s="2" t="s">
        <v>3426</v>
      </c>
    </row>
    <row r="298" spans="1:51" ht="15.75" customHeight="1" thickBot="1" x14ac:dyDescent="0.3">
      <c r="A298" s="120" t="s">
        <v>1806</v>
      </c>
      <c r="B298" s="36" t="s">
        <v>1499</v>
      </c>
      <c r="C298" s="36" t="s">
        <v>1807</v>
      </c>
      <c r="D298" s="6" t="s">
        <v>341</v>
      </c>
      <c r="E298" s="3" t="str">
        <f t="shared" si="10"/>
        <v>Via Matteotti 16/c Bologna</v>
      </c>
      <c r="F298" s="40" t="s">
        <v>2133</v>
      </c>
      <c r="G298" s="38" t="str" cm="1">
        <f t="array" ref="G298">[1]!FINDLATITUDE(E298)</f>
        <v/>
      </c>
      <c r="H298" s="38" t="str" cm="1">
        <f t="array" ref="H298">[1]!FINDLONGITUDE(E298)</f>
        <v/>
      </c>
      <c r="I298" s="45" t="s">
        <v>2342</v>
      </c>
      <c r="J298" s="45" t="s">
        <v>2497</v>
      </c>
      <c r="K298" s="37"/>
      <c r="L298" s="72" t="s">
        <v>1205</v>
      </c>
      <c r="M298" s="120" t="s">
        <v>1498</v>
      </c>
      <c r="N298" s="36">
        <v>6.5</v>
      </c>
      <c r="O298" s="36" t="s">
        <v>5</v>
      </c>
      <c r="Q298" s="36" t="s">
        <v>3</v>
      </c>
      <c r="R298" s="36">
        <v>90</v>
      </c>
      <c r="S298" s="36" t="s">
        <v>5</v>
      </c>
      <c r="T298" s="36" t="s">
        <v>16</v>
      </c>
      <c r="U298"/>
      <c r="V298"/>
      <c r="W298"/>
      <c r="X298" s="121"/>
      <c r="Y298"/>
      <c r="Z298"/>
      <c r="AA298"/>
      <c r="AB298"/>
      <c r="AC298"/>
      <c r="AD298"/>
      <c r="AF298" s="36" t="s">
        <v>2728</v>
      </c>
      <c r="AG298" s="45" t="s">
        <v>2870</v>
      </c>
      <c r="AK298"/>
      <c r="AM298"/>
      <c r="AR298" s="97" t="s">
        <v>2847</v>
      </c>
      <c r="AS298" s="6" t="s">
        <v>348</v>
      </c>
      <c r="AT298" s="70" t="str" cm="1">
        <f t="array" ref="AT298">_xlfn.IFS(N298&lt;=2.5,"Assente o entro 2.5 cm",AND(L298="Con gradino/i",N298&gt;2.5,N298&lt;=5),"fra 2.5 e 5 cm",AND(L298="Con gradino/i",N298&gt;5,N298&lt;=10),"fra 5 e 10 cm",AND(L298="Con gradino/i",N298&gt;10,N298&lt;=15),"tra 10 e 15 cm",AND(L298="Con gradino/i",N298&gt;15),"oltre 15 cm",TRUE,"")</f>
        <v>fra 5 e 10 cm</v>
      </c>
      <c r="AU298" s="2" t="s">
        <v>2960</v>
      </c>
      <c r="AV298" s="2">
        <f t="shared" si="11"/>
        <v>54.166666666666671</v>
      </c>
      <c r="AW298" s="6" t="s">
        <v>3403</v>
      </c>
      <c r="AX298" s="2" t="s">
        <v>3425</v>
      </c>
      <c r="AY298" s="2" t="s">
        <v>3426</v>
      </c>
    </row>
    <row r="299" spans="1:51" ht="15.75" customHeight="1" thickBot="1" x14ac:dyDescent="0.3">
      <c r="A299" s="120" t="s">
        <v>1808</v>
      </c>
      <c r="B299" s="36" t="s">
        <v>3058</v>
      </c>
      <c r="C299" s="36" t="s">
        <v>1809</v>
      </c>
      <c r="D299" s="6" t="s">
        <v>341</v>
      </c>
      <c r="E299" s="3" t="str">
        <f t="shared" si="10"/>
        <v>Via Matteotti 6/G Bologna</v>
      </c>
      <c r="F299" s="40" t="s">
        <v>2134</v>
      </c>
      <c r="G299" s="38" t="str" cm="1">
        <f t="array" ref="G299">[1]!FINDLATITUDE(E299)</f>
        <v/>
      </c>
      <c r="H299" s="38" t="str" cm="1">
        <f t="array" ref="H299">[1]!FINDLONGITUDE(E299)</f>
        <v/>
      </c>
      <c r="I299" s="45" t="s">
        <v>2343</v>
      </c>
      <c r="J299" s="45" t="s">
        <v>2498</v>
      </c>
      <c r="K299" s="37"/>
      <c r="L299" s="72" t="s">
        <v>1205</v>
      </c>
      <c r="M299" s="120" t="s">
        <v>1498</v>
      </c>
      <c r="N299" s="36">
        <v>6</v>
      </c>
      <c r="O299" s="36" t="s">
        <v>33</v>
      </c>
      <c r="P299" s="46" t="s">
        <v>2238</v>
      </c>
      <c r="Q299" s="36" t="s">
        <v>54</v>
      </c>
      <c r="R299" s="36">
        <v>98</v>
      </c>
      <c r="S299" s="36" t="s">
        <v>5</v>
      </c>
      <c r="T299" s="36" t="s">
        <v>16</v>
      </c>
      <c r="U299"/>
      <c r="V299"/>
      <c r="W299"/>
      <c r="X299" s="121"/>
      <c r="Y299"/>
      <c r="Z299"/>
      <c r="AA299"/>
      <c r="AB299"/>
      <c r="AC299"/>
      <c r="AD299"/>
      <c r="AF299" s="93" t="s">
        <v>2729</v>
      </c>
      <c r="AK299"/>
      <c r="AM299"/>
      <c r="AR299" s="97" t="s">
        <v>2847</v>
      </c>
      <c r="AS299" s="6" t="s">
        <v>348</v>
      </c>
      <c r="AT299" s="70" t="str" cm="1">
        <f t="array" ref="AT299">_xlfn.IFS(N299&lt;=2.5,"Assente o entro 2.5 cm",AND(L299="Con gradino/i",N299&gt;2.5,N299&lt;=5),"fra 2.5 e 5 cm",AND(L299="Con gradino/i",N299&gt;5,N299&lt;=10),"fra 5 e 10 cm",AND(L299="Con gradino/i",N299&gt;10,N299&lt;=15),"tra 10 e 15 cm",AND(L299="Con gradino/i",N299&gt;15),"oltre 15 cm",TRUE,"")</f>
        <v>fra 5 e 10 cm</v>
      </c>
      <c r="AU299" s="2" t="s">
        <v>2960</v>
      </c>
      <c r="AV299" s="2">
        <f t="shared" si="11"/>
        <v>50</v>
      </c>
      <c r="AW299" s="6" t="s">
        <v>3403</v>
      </c>
      <c r="AX299" s="2" t="s">
        <v>3425</v>
      </c>
      <c r="AY299" s="2" t="s">
        <v>3426</v>
      </c>
    </row>
    <row r="300" spans="1:51" ht="15.75" customHeight="1" thickBot="1" x14ac:dyDescent="0.3">
      <c r="A300" s="120" t="s">
        <v>1810</v>
      </c>
      <c r="B300" s="36" t="s">
        <v>66</v>
      </c>
      <c r="C300" s="36" t="s">
        <v>1811</v>
      </c>
      <c r="D300" s="6" t="s">
        <v>341</v>
      </c>
      <c r="E300" s="3" t="str">
        <f t="shared" ref="E300:E337" si="12">CONCATENATE(C300," ",D300)</f>
        <v>Via Matteotti 6/D Bologna</v>
      </c>
      <c r="F300" s="40" t="s">
        <v>2135</v>
      </c>
      <c r="G300" s="38" t="str" cm="1">
        <f t="array" ref="G300">[1]!FINDLATITUDE(E300)</f>
        <v/>
      </c>
      <c r="H300" s="38" t="str" cm="1">
        <f t="array" ref="H300">[1]!FINDLONGITUDE(E300)</f>
        <v/>
      </c>
      <c r="I300" s="45" t="s">
        <v>2343</v>
      </c>
      <c r="J300" s="45" t="s">
        <v>2498</v>
      </c>
      <c r="K300" s="37"/>
      <c r="L300" s="72" t="s">
        <v>1205</v>
      </c>
      <c r="M300" s="120" t="s">
        <v>1498</v>
      </c>
      <c r="N300" s="36">
        <v>9</v>
      </c>
      <c r="O300" s="36" t="s">
        <v>5</v>
      </c>
      <c r="Q300" s="36" t="s">
        <v>3</v>
      </c>
      <c r="R300" s="36">
        <v>85</v>
      </c>
      <c r="S300" s="36" t="s">
        <v>5</v>
      </c>
      <c r="T300" s="36" t="s">
        <v>16</v>
      </c>
      <c r="U300"/>
      <c r="V300"/>
      <c r="W300"/>
      <c r="X300" s="121"/>
      <c r="Y300"/>
      <c r="Z300"/>
      <c r="AA300"/>
      <c r="AB300"/>
      <c r="AC300"/>
      <c r="AD300"/>
      <c r="AF300" s="36" t="s">
        <v>2730</v>
      </c>
      <c r="AG300" s="45" t="s">
        <v>2871</v>
      </c>
      <c r="AK300"/>
      <c r="AM300"/>
      <c r="AR300" s="97" t="s">
        <v>2847</v>
      </c>
      <c r="AS300" s="6" t="s">
        <v>348</v>
      </c>
      <c r="AT300" s="70" t="str" cm="1">
        <f t="array" ref="AT300">_xlfn.IFS(N300&lt;=2.5,"Assente o entro 2.5 cm",AND(L300="Con gradino/i",N300&gt;2.5,N300&lt;=5),"fra 2.5 e 5 cm",AND(L300="Con gradino/i",N300&gt;5,N300&lt;=10),"fra 5 e 10 cm",AND(L300="Con gradino/i",N300&gt;10,N300&lt;=15),"tra 10 e 15 cm",AND(L300="Con gradino/i",N300&gt;15),"oltre 15 cm",TRUE,"")</f>
        <v>fra 5 e 10 cm</v>
      </c>
      <c r="AU300" s="2" t="s">
        <v>2960</v>
      </c>
      <c r="AV300" s="2">
        <f t="shared" si="11"/>
        <v>75</v>
      </c>
      <c r="AW300" s="6" t="s">
        <v>3403</v>
      </c>
      <c r="AX300" s="2" t="s">
        <v>3425</v>
      </c>
      <c r="AY300" s="2" t="s">
        <v>3426</v>
      </c>
    </row>
    <row r="301" spans="1:51" ht="15.75" customHeight="1" thickBot="1" x14ac:dyDescent="0.3">
      <c r="A301" s="120" t="s">
        <v>1812</v>
      </c>
      <c r="B301" s="36" t="s">
        <v>3059</v>
      </c>
      <c r="C301" s="36" t="s">
        <v>1813</v>
      </c>
      <c r="D301" s="6" t="s">
        <v>341</v>
      </c>
      <c r="E301" s="3" t="str">
        <f t="shared" si="12"/>
        <v>Via Matteotti 6/C Bologna</v>
      </c>
      <c r="F301" s="40" t="s">
        <v>2136</v>
      </c>
      <c r="G301" s="38" t="str" cm="1">
        <f t="array" ref="G301">[1]!FINDLATITUDE(E301)</f>
        <v/>
      </c>
      <c r="H301" s="38" t="str" cm="1">
        <f t="array" ref="H301">[1]!FINDLONGITUDE(E301)</f>
        <v/>
      </c>
      <c r="I301" s="45" t="s">
        <v>2343</v>
      </c>
      <c r="J301" s="45" t="s">
        <v>2498</v>
      </c>
      <c r="K301" s="37"/>
      <c r="L301" s="72" t="s">
        <v>1205</v>
      </c>
      <c r="M301" s="120" t="s">
        <v>1498</v>
      </c>
      <c r="N301" s="36">
        <v>7</v>
      </c>
      <c r="O301" s="36" t="s">
        <v>5</v>
      </c>
      <c r="Q301" s="36" t="s">
        <v>3</v>
      </c>
      <c r="R301" s="36">
        <v>80</v>
      </c>
      <c r="S301" s="36" t="s">
        <v>5</v>
      </c>
      <c r="T301" s="36" t="s">
        <v>16</v>
      </c>
      <c r="U301"/>
      <c r="V301"/>
      <c r="W301"/>
      <c r="X301" s="121"/>
      <c r="Y301"/>
      <c r="Z301"/>
      <c r="AA301"/>
      <c r="AB301"/>
      <c r="AC301"/>
      <c r="AD301"/>
      <c r="AF301" s="36" t="s">
        <v>2731</v>
      </c>
      <c r="AG301" s="45" t="s">
        <v>2872</v>
      </c>
      <c r="AK301"/>
      <c r="AM301"/>
      <c r="AR301" s="97" t="s">
        <v>2847</v>
      </c>
      <c r="AS301" s="6" t="s">
        <v>348</v>
      </c>
      <c r="AT301" s="70" t="str" cm="1">
        <f t="array" ref="AT301">_xlfn.IFS(N301&lt;=2.5,"Assente o entro 2.5 cm",AND(L301="Con gradino/i",N301&gt;2.5,N301&lt;=5),"fra 2.5 e 5 cm",AND(L301="Con gradino/i",N301&gt;5,N301&lt;=10),"fra 5 e 10 cm",AND(L301="Con gradino/i",N301&gt;10,N301&lt;=15),"tra 10 e 15 cm",AND(L301="Con gradino/i",N301&gt;15),"oltre 15 cm",TRUE,"")</f>
        <v>fra 5 e 10 cm</v>
      </c>
      <c r="AU301" s="2" t="s">
        <v>2960</v>
      </c>
      <c r="AV301" s="2">
        <f t="shared" si="11"/>
        <v>58.333333333333336</v>
      </c>
      <c r="AW301" s="6" t="s">
        <v>3403</v>
      </c>
      <c r="AX301" s="2" t="s">
        <v>3425</v>
      </c>
      <c r="AY301" s="2" t="s">
        <v>3426</v>
      </c>
    </row>
    <row r="302" spans="1:51" ht="15.75" customHeight="1" thickBot="1" x14ac:dyDescent="0.3">
      <c r="A302" s="120" t="s">
        <v>1814</v>
      </c>
      <c r="B302" s="36" t="s">
        <v>1</v>
      </c>
      <c r="C302" s="36" t="s">
        <v>1815</v>
      </c>
      <c r="D302" s="6" t="s">
        <v>341</v>
      </c>
      <c r="E302" s="3" t="str">
        <f t="shared" si="12"/>
        <v>Via Matteotti 6/A Bologna</v>
      </c>
      <c r="F302" s="40" t="s">
        <v>2137</v>
      </c>
      <c r="G302" s="38" t="str" cm="1">
        <f t="array" ref="G302">[1]!FINDLATITUDE(E302)</f>
        <v/>
      </c>
      <c r="H302" s="38" t="str" cm="1">
        <f t="array" ref="H302">[1]!FINDLONGITUDE(E302)</f>
        <v/>
      </c>
      <c r="I302" s="45" t="s">
        <v>2343</v>
      </c>
      <c r="J302" s="45" t="s">
        <v>2498</v>
      </c>
      <c r="K302" s="37"/>
      <c r="L302" s="122" t="s">
        <v>1203</v>
      </c>
      <c r="M302" s="120" t="s">
        <v>1498</v>
      </c>
      <c r="N302" s="36">
        <v>2.5</v>
      </c>
      <c r="O302" s="36" t="s">
        <v>5</v>
      </c>
      <c r="Q302" s="36" t="s">
        <v>3</v>
      </c>
      <c r="R302" s="36">
        <v>100</v>
      </c>
      <c r="S302" s="36" t="s">
        <v>5</v>
      </c>
      <c r="T302" s="36" t="s">
        <v>6</v>
      </c>
      <c r="U302" s="123" t="s">
        <v>1205</v>
      </c>
      <c r="V302" s="36">
        <v>8</v>
      </c>
      <c r="W302" s="86"/>
      <c r="X302" s="121"/>
      <c r="Y302" s="36" t="s">
        <v>30</v>
      </c>
      <c r="Z302" s="36" t="s">
        <v>30</v>
      </c>
      <c r="AA302" s="36" t="s">
        <v>30</v>
      </c>
      <c r="AB302" s="36" t="s">
        <v>30</v>
      </c>
      <c r="AC302" s="36" t="s">
        <v>30</v>
      </c>
      <c r="AD302" s="36" t="s">
        <v>30</v>
      </c>
      <c r="AF302" s="90" t="s">
        <v>2732</v>
      </c>
      <c r="AK302" s="93" t="s">
        <v>2733</v>
      </c>
      <c r="AM302"/>
      <c r="AR302" s="97" t="s">
        <v>2847</v>
      </c>
      <c r="AS302" s="6" t="s">
        <v>348</v>
      </c>
      <c r="AT302" s="70" t="str" cm="1">
        <f t="array" ref="AT302">_xlfn.IFS(N302&lt;=2.5,"Assente o entro 2.5 cm",AND(L302="Con gradino/i",N302&gt;2.5,N302&lt;=5),"fra 2.5 e 5 cm",AND(L302="Con gradino/i",N302&gt;5,N302&lt;=10),"fra 5 e 10 cm",AND(L302="Con gradino/i",N302&gt;10,N302&lt;=15),"tra 10 e 15 cm",AND(L302="Con gradino/i",N302&gt;15),"oltre 15 cm",TRUE,"")</f>
        <v>Assente o entro 2.5 cm</v>
      </c>
      <c r="AU302" s="2" t="s">
        <v>2959</v>
      </c>
      <c r="AV302" s="2">
        <f t="shared" si="11"/>
        <v>20.833333333333336</v>
      </c>
      <c r="AW302" s="6" t="s">
        <v>3403</v>
      </c>
      <c r="AX302" s="2" t="s">
        <v>3425</v>
      </c>
      <c r="AY302" s="2" t="s">
        <v>3426</v>
      </c>
    </row>
    <row r="303" spans="1:51" ht="15.75" customHeight="1" thickBot="1" x14ac:dyDescent="0.3">
      <c r="A303" s="120" t="s">
        <v>1816</v>
      </c>
      <c r="B303" s="36" t="s">
        <v>66</v>
      </c>
      <c r="C303" s="36" t="s">
        <v>1817</v>
      </c>
      <c r="D303" s="6" t="s">
        <v>341</v>
      </c>
      <c r="E303" s="3" t="str">
        <f t="shared" si="12"/>
        <v>Via Matteotti 4/b Bologna</v>
      </c>
      <c r="F303" s="40" t="s">
        <v>2138</v>
      </c>
      <c r="G303" s="38" t="str" cm="1">
        <f t="array" ref="G303">[1]!FINDLATITUDE(E303)</f>
        <v/>
      </c>
      <c r="H303" s="38" t="str" cm="1">
        <f t="array" ref="H303">[1]!FINDLONGITUDE(E303)</f>
        <v/>
      </c>
      <c r="I303" s="45" t="s">
        <v>2344</v>
      </c>
      <c r="J303" s="45" t="s">
        <v>2499</v>
      </c>
      <c r="K303" s="37"/>
      <c r="L303" s="72" t="s">
        <v>1205</v>
      </c>
      <c r="M303" s="120" t="s">
        <v>1498</v>
      </c>
      <c r="N303" s="36">
        <v>9.5</v>
      </c>
      <c r="O303" s="36" t="s">
        <v>5</v>
      </c>
      <c r="Q303" s="36" t="s">
        <v>3</v>
      </c>
      <c r="R303" s="36">
        <v>88.5</v>
      </c>
      <c r="S303" s="36" t="s">
        <v>5</v>
      </c>
      <c r="T303" s="36" t="s">
        <v>16</v>
      </c>
      <c r="U303"/>
      <c r="V303"/>
      <c r="W303"/>
      <c r="X303" s="121"/>
      <c r="Y303"/>
      <c r="Z303"/>
      <c r="AA303"/>
      <c r="AB303"/>
      <c r="AC303"/>
      <c r="AD303"/>
      <c r="AF303" s="36" t="s">
        <v>2734</v>
      </c>
      <c r="AG303" s="45" t="s">
        <v>2873</v>
      </c>
      <c r="AK303"/>
      <c r="AM303"/>
      <c r="AR303" s="97" t="s">
        <v>2847</v>
      </c>
      <c r="AS303" s="6" t="s">
        <v>348</v>
      </c>
      <c r="AT303" s="70" t="str" cm="1">
        <f t="array" ref="AT303">_xlfn.IFS(N303&lt;=2.5,"Assente o entro 2.5 cm",AND(L303="Con gradino/i",N303&gt;2.5,N303&lt;=5),"fra 2.5 e 5 cm",AND(L303="Con gradino/i",N303&gt;5,N303&lt;=10),"fra 5 e 10 cm",AND(L303="Con gradino/i",N303&gt;10,N303&lt;=15),"tra 10 e 15 cm",AND(L303="Con gradino/i",N303&gt;15),"oltre 15 cm",TRUE,"")</f>
        <v>fra 5 e 10 cm</v>
      </c>
      <c r="AU303" s="2" t="s">
        <v>2960</v>
      </c>
      <c r="AV303" s="2">
        <f t="shared" si="11"/>
        <v>79.166666666666671</v>
      </c>
      <c r="AW303" s="6" t="s">
        <v>3403</v>
      </c>
      <c r="AX303" s="2" t="s">
        <v>3425</v>
      </c>
      <c r="AY303" s="2" t="s">
        <v>3426</v>
      </c>
    </row>
    <row r="304" spans="1:51" ht="15.75" customHeight="1" thickBot="1" x14ac:dyDescent="0.3">
      <c r="A304" s="120" t="s">
        <v>1818</v>
      </c>
      <c r="B304" s="36" t="s">
        <v>1</v>
      </c>
      <c r="C304" s="36" t="s">
        <v>2955</v>
      </c>
      <c r="D304" s="6" t="s">
        <v>341</v>
      </c>
      <c r="E304" s="3" t="str">
        <f t="shared" si="12"/>
        <v>Via Matteotti 4/A Bologna</v>
      </c>
      <c r="F304" s="40" t="s">
        <v>2956</v>
      </c>
      <c r="G304" s="38" t="str" cm="1">
        <f t="array" ref="G304">[1]!FINDLATITUDE(E304)</f>
        <v/>
      </c>
      <c r="H304" s="38" t="str" cm="1">
        <f t="array" ref="H304">[1]!FINDLONGITUDE(E304)</f>
        <v/>
      </c>
      <c r="I304" s="45" t="s">
        <v>2344</v>
      </c>
      <c r="J304" s="45" t="s">
        <v>2499</v>
      </c>
      <c r="K304" s="37"/>
      <c r="L304" s="72" t="s">
        <v>1205</v>
      </c>
      <c r="M304" s="120" t="s">
        <v>1498</v>
      </c>
      <c r="N304" s="36">
        <v>9</v>
      </c>
      <c r="O304" s="36" t="s">
        <v>5</v>
      </c>
      <c r="Q304" s="36" t="s">
        <v>3</v>
      </c>
      <c r="R304" s="36">
        <v>89</v>
      </c>
      <c r="S304" s="36" t="s">
        <v>5</v>
      </c>
      <c r="T304" s="36" t="s">
        <v>16</v>
      </c>
      <c r="U304"/>
      <c r="V304"/>
      <c r="W304"/>
      <c r="X304" s="121"/>
      <c r="Y304"/>
      <c r="Z304"/>
      <c r="AA304"/>
      <c r="AB304"/>
      <c r="AC304"/>
      <c r="AD304"/>
      <c r="AF304" s="36" t="s">
        <v>2735</v>
      </c>
      <c r="AG304" s="45" t="s">
        <v>2874</v>
      </c>
      <c r="AK304"/>
      <c r="AM304"/>
      <c r="AR304" s="97" t="s">
        <v>2847</v>
      </c>
      <c r="AS304" s="6" t="s">
        <v>348</v>
      </c>
      <c r="AT304" s="70" t="str" cm="1">
        <f t="array" ref="AT304">_xlfn.IFS(N304&lt;=2.5,"Assente o entro 2.5 cm",AND(L304="Con gradino/i",N304&gt;2.5,N304&lt;=5),"fra 2.5 e 5 cm",AND(L304="Con gradino/i",N304&gt;5,N304&lt;=10),"fra 5 e 10 cm",AND(L304="Con gradino/i",N304&gt;10,N304&lt;=15),"tra 10 e 15 cm",AND(L304="Con gradino/i",N304&gt;15),"oltre 15 cm",TRUE,"")</f>
        <v>fra 5 e 10 cm</v>
      </c>
      <c r="AU304" s="2" t="s">
        <v>2960</v>
      </c>
      <c r="AV304" s="2">
        <f t="shared" si="11"/>
        <v>75</v>
      </c>
      <c r="AW304" s="6" t="s">
        <v>3403</v>
      </c>
      <c r="AX304" s="2" t="s">
        <v>3425</v>
      </c>
      <c r="AY304" s="2" t="s">
        <v>3426</v>
      </c>
    </row>
    <row r="305" spans="1:51" ht="15.75" customHeight="1" thickBot="1" x14ac:dyDescent="0.3">
      <c r="A305" s="120" t="s">
        <v>1819</v>
      </c>
      <c r="B305" s="36" t="s">
        <v>66</v>
      </c>
      <c r="C305" s="36" t="s">
        <v>2943</v>
      </c>
      <c r="D305" s="6" t="s">
        <v>341</v>
      </c>
      <c r="E305" s="3" t="str">
        <f t="shared" si="12"/>
        <v>Via Matteotti 2C Bologna</v>
      </c>
      <c r="F305" s="40" t="s">
        <v>2139</v>
      </c>
      <c r="G305" s="38" t="str" cm="1">
        <f t="array" ref="G305">[1]!FINDLATITUDE(E305)</f>
        <v/>
      </c>
      <c r="H305" s="38" t="str" cm="1">
        <f t="array" ref="H305">[1]!FINDLONGITUDE(E305)</f>
        <v/>
      </c>
      <c r="I305" s="45" t="s">
        <v>2346</v>
      </c>
      <c r="J305" s="45" t="s">
        <v>2501</v>
      </c>
      <c r="K305" s="37"/>
      <c r="L305" s="72" t="s">
        <v>1205</v>
      </c>
      <c r="M305" s="120" t="s">
        <v>1498</v>
      </c>
      <c r="N305" s="36">
        <v>8</v>
      </c>
      <c r="O305" s="36" t="s">
        <v>5</v>
      </c>
      <c r="Q305" s="36" t="s">
        <v>54</v>
      </c>
      <c r="R305" s="36">
        <v>147</v>
      </c>
      <c r="S305" s="36" t="s">
        <v>5</v>
      </c>
      <c r="T305" s="36" t="s">
        <v>16</v>
      </c>
      <c r="U305"/>
      <c r="V305"/>
      <c r="W305"/>
      <c r="X305" s="121"/>
      <c r="Y305"/>
      <c r="Z305"/>
      <c r="AA305"/>
      <c r="AB305"/>
      <c r="AC305"/>
      <c r="AD305"/>
      <c r="AF305" s="36" t="s">
        <v>2736</v>
      </c>
      <c r="AG305" s="45" t="s">
        <v>2875</v>
      </c>
      <c r="AK305"/>
      <c r="AM305"/>
      <c r="AR305" s="97" t="s">
        <v>2847</v>
      </c>
      <c r="AS305" s="6" t="s">
        <v>348</v>
      </c>
      <c r="AT305" s="70" t="str" cm="1">
        <f t="array" ref="AT305">_xlfn.IFS(N305&lt;=2.5,"Assente o entro 2.5 cm",AND(L305="Con gradino/i",N305&gt;2.5,N305&lt;=5),"fra 2.5 e 5 cm",AND(L305="Con gradino/i",N305&gt;5,N305&lt;=10),"fra 5 e 10 cm",AND(L305="Con gradino/i",N305&gt;10,N305&lt;=15),"tra 10 e 15 cm",AND(L305="Con gradino/i",N305&gt;15),"oltre 15 cm",TRUE,"")</f>
        <v>fra 5 e 10 cm</v>
      </c>
      <c r="AU305" s="2" t="s">
        <v>2960</v>
      </c>
      <c r="AV305" s="2">
        <f t="shared" si="11"/>
        <v>66.666666666666671</v>
      </c>
      <c r="AW305" s="6" t="s">
        <v>3403</v>
      </c>
      <c r="AX305" s="2" t="s">
        <v>3425</v>
      </c>
      <c r="AY305" s="2" t="s">
        <v>3426</v>
      </c>
    </row>
    <row r="306" spans="1:51" ht="15.75" customHeight="1" thickBot="1" x14ac:dyDescent="0.3">
      <c r="A306" s="120" t="s">
        <v>1820</v>
      </c>
      <c r="B306" s="36" t="s">
        <v>473</v>
      </c>
      <c r="C306" s="36" t="s">
        <v>1821</v>
      </c>
      <c r="D306" s="6" t="s">
        <v>341</v>
      </c>
      <c r="E306" s="3" t="str">
        <f t="shared" si="12"/>
        <v>Via Matteotti 2/B Bologna</v>
      </c>
      <c r="F306" s="40" t="s">
        <v>2140</v>
      </c>
      <c r="G306" s="38" t="str" cm="1">
        <f t="array" ref="G306">[1]!FINDLATITUDE(E306)</f>
        <v/>
      </c>
      <c r="H306" s="38" t="str" cm="1">
        <f t="array" ref="H306">[1]!FINDLONGITUDE(E306)</f>
        <v/>
      </c>
      <c r="I306" s="45" t="s">
        <v>2347</v>
      </c>
      <c r="J306" s="45" t="s">
        <v>2502</v>
      </c>
      <c r="K306" s="37"/>
      <c r="L306" s="72" t="s">
        <v>3015</v>
      </c>
      <c r="M306" s="120" t="s">
        <v>1514</v>
      </c>
      <c r="N306" s="36">
        <v>6</v>
      </c>
      <c r="O306" s="36" t="s">
        <v>1560</v>
      </c>
      <c r="P306" s="46" t="s">
        <v>2238</v>
      </c>
      <c r="Q306" s="36" t="s">
        <v>3</v>
      </c>
      <c r="R306" s="36">
        <v>90</v>
      </c>
      <c r="S306" s="36" t="s">
        <v>1822</v>
      </c>
      <c r="T306" s="36" t="s">
        <v>16</v>
      </c>
      <c r="U306"/>
      <c r="V306"/>
      <c r="W306"/>
      <c r="X306" s="121"/>
      <c r="Y306" s="36" t="s">
        <v>2570</v>
      </c>
      <c r="Z306" s="36" t="s">
        <v>30</v>
      </c>
      <c r="AA306" s="36" t="s">
        <v>6</v>
      </c>
      <c r="AB306" s="36" t="s">
        <v>16</v>
      </c>
      <c r="AC306" s="36" t="s">
        <v>30</v>
      </c>
      <c r="AD306" s="36" t="s">
        <v>7</v>
      </c>
      <c r="AF306" s="36" t="s">
        <v>2737</v>
      </c>
      <c r="AG306" s="45" t="s">
        <v>2876</v>
      </c>
      <c r="AK306"/>
      <c r="AM306" s="36" t="s">
        <v>2738</v>
      </c>
      <c r="AN306" s="45" t="s">
        <v>2877</v>
      </c>
      <c r="AO306" s="45" t="s">
        <v>2878</v>
      </c>
      <c r="AR306" s="97" t="s">
        <v>2847</v>
      </c>
      <c r="AS306" s="6" t="s">
        <v>348</v>
      </c>
      <c r="AT306" s="70" t="str" cm="1">
        <f t="array" ref="AT306">_xlfn.IFS(N306&lt;=2.5,"Assente o entro 2.5 cm",AND(L306="Con gradino/i",N306&gt;2.5,N306&lt;=5),"fra 2.5 e 5 cm",AND(L306="Con gradino/i",N306&gt;5,N306&lt;=10),"fra 5 e 10 cm",AND(L306="Con gradino/i",N306&gt;10,N306&lt;=15),"tra 10 e 15 cm",AND(L306="Con gradino/i",N306&gt;15),"oltre 15 cm",TRUE,"")</f>
        <v/>
      </c>
      <c r="AV306" s="2">
        <f t="shared" si="11"/>
        <v>50</v>
      </c>
      <c r="AW306" s="6" t="s">
        <v>3403</v>
      </c>
      <c r="AX306" s="2" t="s">
        <v>3425</v>
      </c>
      <c r="AY306" s="2" t="s">
        <v>3426</v>
      </c>
    </row>
    <row r="307" spans="1:51" ht="15.75" customHeight="1" thickBot="1" x14ac:dyDescent="0.3">
      <c r="A307" s="120" t="s">
        <v>2946</v>
      </c>
      <c r="B307" s="36" t="s">
        <v>66</v>
      </c>
      <c r="C307" s="36" t="s">
        <v>1823</v>
      </c>
      <c r="D307" s="6" t="s">
        <v>341</v>
      </c>
      <c r="E307" s="3" t="str">
        <f t="shared" si="12"/>
        <v>Via Matteotti 2/A Bologna</v>
      </c>
      <c r="F307" s="40" t="s">
        <v>2141</v>
      </c>
      <c r="G307" s="38" t="str" cm="1">
        <f t="array" ref="G307">[1]!FINDLATITUDE(E307)</f>
        <v/>
      </c>
      <c r="H307" s="38" t="str" cm="1">
        <f t="array" ref="H307">[1]!FINDLONGITUDE(E307)</f>
        <v/>
      </c>
      <c r="I307" s="45" t="s">
        <v>2345</v>
      </c>
      <c r="J307" s="45" t="s">
        <v>2500</v>
      </c>
      <c r="K307" s="37"/>
      <c r="L307" s="72" t="s">
        <v>1203</v>
      </c>
      <c r="M307" s="120" t="s">
        <v>1495</v>
      </c>
      <c r="N307"/>
      <c r="O307" s="36" t="s">
        <v>5</v>
      </c>
      <c r="Q307" s="36" t="s">
        <v>3</v>
      </c>
      <c r="R307" s="36">
        <v>81</v>
      </c>
      <c r="S307" s="36" t="s">
        <v>5</v>
      </c>
      <c r="T307" s="36" t="s">
        <v>16</v>
      </c>
      <c r="U307"/>
      <c r="V307"/>
      <c r="W307"/>
      <c r="X307" s="121"/>
      <c r="Y307"/>
      <c r="Z307"/>
      <c r="AA307"/>
      <c r="AB307"/>
      <c r="AC307"/>
      <c r="AD307"/>
      <c r="AF307" s="36" t="s">
        <v>2739</v>
      </c>
      <c r="AG307" s="45" t="s">
        <v>2879</v>
      </c>
      <c r="AK307"/>
      <c r="AM307"/>
      <c r="AR307" s="97" t="s">
        <v>2847</v>
      </c>
      <c r="AS307" s="6" t="s">
        <v>348</v>
      </c>
      <c r="AT307" s="70" t="str" cm="1">
        <f t="array" ref="AT307">_xlfn.IFS(N307&lt;=2.5,"Assente o entro 2.5 cm",AND(L307="Con gradino/i",N307&gt;2.5,N307&lt;=5),"fra 2.5 e 5 cm",AND(L307="Con gradino/i",N307&gt;5,N307&lt;=10),"fra 5 e 10 cm",AND(L307="Con gradino/i",N307&gt;10,N307&lt;=15),"tra 10 e 15 cm",AND(L307="Con gradino/i",N307&gt;15),"oltre 15 cm",TRUE,"")</f>
        <v>Assente o entro 2.5 cm</v>
      </c>
      <c r="AU307" s="2" t="s">
        <v>2959</v>
      </c>
      <c r="AV307" s="2">
        <f t="shared" si="11"/>
        <v>0</v>
      </c>
      <c r="AW307" s="6" t="s">
        <v>3403</v>
      </c>
      <c r="AX307" s="2" t="s">
        <v>3425</v>
      </c>
      <c r="AY307" s="2" t="s">
        <v>3426</v>
      </c>
    </row>
    <row r="308" spans="1:51" ht="15.75" customHeight="1" thickBot="1" x14ac:dyDescent="0.3">
      <c r="A308" s="120" t="s">
        <v>1824</v>
      </c>
      <c r="B308" s="36" t="s">
        <v>473</v>
      </c>
      <c r="C308" s="36" t="s">
        <v>2939</v>
      </c>
      <c r="D308" s="6" t="s">
        <v>341</v>
      </c>
      <c r="E308" s="3" t="str">
        <f t="shared" si="12"/>
        <v>Via saffi 1 Bologna</v>
      </c>
      <c r="F308" s="40" t="s">
        <v>2940</v>
      </c>
      <c r="G308" s="38" t="str" cm="1">
        <f t="array" ref="G308">[1]!FINDLATITUDE(E308)</f>
        <v/>
      </c>
      <c r="H308" s="38" t="str" cm="1">
        <f t="array" ref="H308">[1]!FINDLONGITUDE(E308)</f>
        <v/>
      </c>
      <c r="I308" s="45" t="s">
        <v>2941</v>
      </c>
      <c r="J308" s="45" t="s">
        <v>2942</v>
      </c>
      <c r="K308" s="37"/>
      <c r="L308" s="72" t="s">
        <v>1203</v>
      </c>
      <c r="M308" s="120" t="s">
        <v>1495</v>
      </c>
      <c r="N308"/>
      <c r="O308" s="36" t="s">
        <v>5</v>
      </c>
      <c r="Q308" s="36" t="s">
        <v>3</v>
      </c>
      <c r="R308" s="36" t="s">
        <v>1825</v>
      </c>
      <c r="S308" s="36" t="s">
        <v>1826</v>
      </c>
      <c r="T308" s="36" t="s">
        <v>16</v>
      </c>
      <c r="U308"/>
      <c r="V308"/>
      <c r="W308"/>
      <c r="X308" s="121"/>
      <c r="Y308"/>
      <c r="Z308"/>
      <c r="AA308"/>
      <c r="AB308"/>
      <c r="AC308"/>
      <c r="AD308"/>
      <c r="AF308" s="93" t="s">
        <v>2740</v>
      </c>
      <c r="AK308"/>
      <c r="AM308"/>
      <c r="AR308" s="97" t="s">
        <v>2848</v>
      </c>
      <c r="AS308" s="6" t="s">
        <v>348</v>
      </c>
      <c r="AT308" s="70" t="str" cm="1">
        <f t="array" ref="AT308">_xlfn.IFS(N308&lt;=2.5,"Assente o entro 2.5 cm",AND(L308="Con gradino/i",N308&gt;2.5,N308&lt;=5),"fra 2.5 e 5 cm",AND(L308="Con gradino/i",N308&gt;5,N308&lt;=10),"fra 5 e 10 cm",AND(L308="Con gradino/i",N308&gt;10,N308&lt;=15),"tra 10 e 15 cm",AND(L308="Con gradino/i",N308&gt;15),"oltre 15 cm",TRUE,"")</f>
        <v>Assente o entro 2.5 cm</v>
      </c>
      <c r="AU308" s="2" t="s">
        <v>2959</v>
      </c>
      <c r="AV308" s="2">
        <f t="shared" si="11"/>
        <v>0</v>
      </c>
      <c r="AW308" s="6" t="s">
        <v>3405</v>
      </c>
      <c r="AX308" s="2" t="s">
        <v>3425</v>
      </c>
      <c r="AY308" s="2" t="s">
        <v>3426</v>
      </c>
    </row>
    <row r="309" spans="1:51" ht="15.75" customHeight="1" thickBot="1" x14ac:dyDescent="0.3">
      <c r="A309" s="120" t="s">
        <v>1827</v>
      </c>
      <c r="B309" s="36" t="s">
        <v>1828</v>
      </c>
      <c r="C309" s="36" t="s">
        <v>1829</v>
      </c>
      <c r="D309" s="6" t="s">
        <v>341</v>
      </c>
      <c r="E309" s="3" t="str">
        <f t="shared" si="12"/>
        <v>Via saffi 1c Bologna</v>
      </c>
      <c r="F309" s="40" t="s">
        <v>2142</v>
      </c>
      <c r="G309" s="38" t="str" cm="1">
        <f t="array" ref="G309">[1]!FINDLATITUDE(E309)</f>
        <v/>
      </c>
      <c r="H309" s="38" t="str" cm="1">
        <f t="array" ref="H309">[1]!FINDLONGITUDE(E309)</f>
        <v/>
      </c>
      <c r="I309" s="45" t="s">
        <v>2348</v>
      </c>
      <c r="J309" s="45" t="s">
        <v>2503</v>
      </c>
      <c r="K309" s="37"/>
      <c r="L309" s="72" t="s">
        <v>1203</v>
      </c>
      <c r="M309" s="120" t="s">
        <v>1495</v>
      </c>
      <c r="N309"/>
      <c r="O309" s="36" t="s">
        <v>5</v>
      </c>
      <c r="Q309" s="36" t="s">
        <v>3</v>
      </c>
      <c r="R309" s="36" t="s">
        <v>78</v>
      </c>
      <c r="S309" s="36" t="s">
        <v>1830</v>
      </c>
      <c r="T309" s="36" t="s">
        <v>16</v>
      </c>
      <c r="U309"/>
      <c r="V309"/>
      <c r="W309"/>
      <c r="X309" s="121"/>
      <c r="Y309"/>
      <c r="Z309"/>
      <c r="AA309"/>
      <c r="AB309"/>
      <c r="AC309"/>
      <c r="AD309"/>
      <c r="AF309" s="93" t="s">
        <v>2741</v>
      </c>
      <c r="AK309"/>
      <c r="AM309"/>
      <c r="AR309" s="97" t="s">
        <v>2848</v>
      </c>
      <c r="AS309" s="6" t="s">
        <v>348</v>
      </c>
      <c r="AT309" s="70" t="str" cm="1">
        <f t="array" ref="AT309">_xlfn.IFS(N309&lt;=2.5,"Assente o entro 2.5 cm",AND(L309="Con gradino/i",N309&gt;2.5,N309&lt;=5),"fra 2.5 e 5 cm",AND(L309="Con gradino/i",N309&gt;5,N309&lt;=10),"fra 5 e 10 cm",AND(L309="Con gradino/i",N309&gt;10,N309&lt;=15),"tra 10 e 15 cm",AND(L309="Con gradino/i",N309&gt;15),"oltre 15 cm",TRUE,"")</f>
        <v>Assente o entro 2.5 cm</v>
      </c>
      <c r="AU309" s="2" t="s">
        <v>2959</v>
      </c>
      <c r="AV309" s="2">
        <f t="shared" si="11"/>
        <v>0</v>
      </c>
      <c r="AW309" s="6" t="s">
        <v>3405</v>
      </c>
      <c r="AX309" s="2" t="s">
        <v>3425</v>
      </c>
      <c r="AY309" s="2" t="s">
        <v>3426</v>
      </c>
    </row>
    <row r="310" spans="1:51" ht="15.75" customHeight="1" thickBot="1" x14ac:dyDescent="0.3">
      <c r="A310" s="120" t="s">
        <v>1831</v>
      </c>
      <c r="B310" s="36" t="s">
        <v>66</v>
      </c>
      <c r="C310" s="36" t="s">
        <v>1832</v>
      </c>
      <c r="D310" s="6" t="s">
        <v>341</v>
      </c>
      <c r="E310" s="3" t="str">
        <f t="shared" si="12"/>
        <v>Via saffi 2g-h Bologna</v>
      </c>
      <c r="F310" s="40" t="s">
        <v>2143</v>
      </c>
      <c r="G310" s="38" t="str" cm="1">
        <f t="array" ref="G310">[1]!FINDLATITUDE(E310)</f>
        <v/>
      </c>
      <c r="H310" s="38" t="str" cm="1">
        <f t="array" ref="H310">[1]!FINDLONGITUDE(E310)</f>
        <v/>
      </c>
      <c r="I310" s="45" t="s">
        <v>2349</v>
      </c>
      <c r="J310" s="45" t="s">
        <v>2504</v>
      </c>
      <c r="K310" s="37"/>
      <c r="L310" s="72" t="s">
        <v>1205</v>
      </c>
      <c r="M310" s="120" t="s">
        <v>1498</v>
      </c>
      <c r="N310" s="36">
        <v>4.5</v>
      </c>
      <c r="O310" s="36" t="s">
        <v>5</v>
      </c>
      <c r="Q310" s="36" t="s">
        <v>3</v>
      </c>
      <c r="R310" s="36" t="s">
        <v>368</v>
      </c>
      <c r="S310" s="36" t="s">
        <v>5</v>
      </c>
      <c r="T310" s="36" t="s">
        <v>16</v>
      </c>
      <c r="U310"/>
      <c r="V310"/>
      <c r="W310"/>
      <c r="X310" s="121"/>
      <c r="Y310"/>
      <c r="Z310"/>
      <c r="AA310"/>
      <c r="AB310"/>
      <c r="AC310"/>
      <c r="AD310"/>
      <c r="AF310" s="93" t="s">
        <v>2742</v>
      </c>
      <c r="AK310"/>
      <c r="AM310"/>
      <c r="AR310" s="97" t="s">
        <v>2848</v>
      </c>
      <c r="AS310" s="6" t="s">
        <v>348</v>
      </c>
      <c r="AT310" s="70" t="str" cm="1">
        <f t="array" ref="AT310">_xlfn.IFS(N310&lt;=2.5,"Assente o entro 2.5 cm",AND(L310="Con gradino/i",N310&gt;2.5,N310&lt;=5),"fra 2.5 e 5 cm",AND(L310="Con gradino/i",N310&gt;5,N310&lt;=10),"fra 5 e 10 cm",AND(L310="Con gradino/i",N310&gt;10,N310&lt;=15),"tra 10 e 15 cm",AND(L310="Con gradino/i",N310&gt;15),"oltre 15 cm",TRUE,"")</f>
        <v>fra 2.5 e 5 cm</v>
      </c>
      <c r="AU310" s="2" t="s">
        <v>2957</v>
      </c>
      <c r="AV310" s="2">
        <f t="shared" si="11"/>
        <v>37.5</v>
      </c>
      <c r="AW310" s="6" t="s">
        <v>3405</v>
      </c>
      <c r="AX310" s="2" t="s">
        <v>3425</v>
      </c>
      <c r="AY310" s="2" t="s">
        <v>3426</v>
      </c>
    </row>
    <row r="311" spans="1:51" ht="15.75" customHeight="1" thickBot="1" x14ac:dyDescent="0.3">
      <c r="A311" s="120" t="s">
        <v>1833</v>
      </c>
      <c r="B311" s="36" t="s">
        <v>1</v>
      </c>
      <c r="C311" s="36" t="s">
        <v>1834</v>
      </c>
      <c r="D311" s="6" t="s">
        <v>341</v>
      </c>
      <c r="E311" s="3" t="str">
        <f t="shared" si="12"/>
        <v>Via saffi 2m Bologna</v>
      </c>
      <c r="F311" s="40" t="s">
        <v>2144</v>
      </c>
      <c r="G311" s="38" t="str" cm="1">
        <f t="array" ref="G311">[1]!FINDLATITUDE(E311)</f>
        <v/>
      </c>
      <c r="H311" s="38" t="str" cm="1">
        <f t="array" ref="H311">[1]!FINDLONGITUDE(E311)</f>
        <v/>
      </c>
      <c r="I311" s="45" t="s">
        <v>2349</v>
      </c>
      <c r="J311" s="45" t="s">
        <v>2504</v>
      </c>
      <c r="K311" s="37"/>
      <c r="L311" s="122" t="s">
        <v>1205</v>
      </c>
      <c r="M311" s="120" t="s">
        <v>1498</v>
      </c>
      <c r="N311" s="36">
        <v>4</v>
      </c>
      <c r="O311" s="36" t="s">
        <v>5</v>
      </c>
      <c r="Q311" s="36" t="s">
        <v>54</v>
      </c>
      <c r="R311" s="36" t="s">
        <v>1835</v>
      </c>
      <c r="S311" s="36" t="s">
        <v>5</v>
      </c>
      <c r="T311" s="36" t="s">
        <v>6</v>
      </c>
      <c r="U311" s="83"/>
      <c r="V311"/>
      <c r="W311" s="86"/>
      <c r="X311" s="121"/>
      <c r="Y311" s="36" t="s">
        <v>1205</v>
      </c>
      <c r="Z311" s="36" t="s">
        <v>6</v>
      </c>
      <c r="AA311" s="36" t="s">
        <v>6</v>
      </c>
      <c r="AB311" s="36" t="s">
        <v>6</v>
      </c>
      <c r="AC311" s="36" t="s">
        <v>6</v>
      </c>
      <c r="AD311" s="36" t="s">
        <v>7</v>
      </c>
      <c r="AF311" s="93" t="s">
        <v>2743</v>
      </c>
      <c r="AK311" s="93" t="s">
        <v>2744</v>
      </c>
      <c r="AM311" s="93" t="s">
        <v>2745</v>
      </c>
      <c r="AR311" s="97" t="s">
        <v>2848</v>
      </c>
      <c r="AS311" s="6" t="s">
        <v>348</v>
      </c>
      <c r="AT311" s="70" t="str" cm="1">
        <f t="array" ref="AT311">_xlfn.IFS(N311&lt;=2.5,"Assente o entro 2.5 cm",AND(L311="Con gradino/i",N311&gt;2.5,N311&lt;=5),"fra 2.5 e 5 cm",AND(L311="Con gradino/i",N311&gt;5,N311&lt;=10),"fra 5 e 10 cm",AND(L311="Con gradino/i",N311&gt;10,N311&lt;=15),"tra 10 e 15 cm",AND(L311="Con gradino/i",N311&gt;15),"oltre 15 cm",TRUE,"")</f>
        <v>fra 2.5 e 5 cm</v>
      </c>
      <c r="AU311" s="2" t="s">
        <v>2957</v>
      </c>
      <c r="AV311" s="2">
        <f t="shared" si="11"/>
        <v>33.333333333333336</v>
      </c>
      <c r="AW311" s="6" t="s">
        <v>3405</v>
      </c>
      <c r="AX311" s="2" t="s">
        <v>3425</v>
      </c>
      <c r="AY311" s="2" t="s">
        <v>3426</v>
      </c>
    </row>
    <row r="312" spans="1:51" ht="15.75" customHeight="1" thickBot="1" x14ac:dyDescent="0.3">
      <c r="A312" s="120" t="s">
        <v>1836</v>
      </c>
      <c r="B312" s="36" t="s">
        <v>1837</v>
      </c>
      <c r="C312" s="36" t="s">
        <v>1838</v>
      </c>
      <c r="D312" s="6" t="s">
        <v>341</v>
      </c>
      <c r="E312" s="3" t="str">
        <f t="shared" si="12"/>
        <v>Via saffi 2n Bologna</v>
      </c>
      <c r="F312" s="40" t="s">
        <v>2145</v>
      </c>
      <c r="G312" s="38" t="str" cm="1">
        <f t="array" ref="G312">[1]!FINDLATITUDE(E312)</f>
        <v/>
      </c>
      <c r="H312" s="38" t="str" cm="1">
        <f t="array" ref="H312">[1]!FINDLONGITUDE(E312)</f>
        <v/>
      </c>
      <c r="I312" s="45" t="s">
        <v>2349</v>
      </c>
      <c r="J312" s="45" t="s">
        <v>2504</v>
      </c>
      <c r="K312" s="37"/>
      <c r="L312" s="76" t="s">
        <v>1205</v>
      </c>
      <c r="M312" s="120" t="s">
        <v>1498</v>
      </c>
      <c r="N312" s="36">
        <v>3</v>
      </c>
      <c r="O312" s="36" t="s">
        <v>5</v>
      </c>
      <c r="Q312" s="36" t="s">
        <v>3</v>
      </c>
      <c r="R312"/>
      <c r="S312" s="36" t="s">
        <v>5</v>
      </c>
      <c r="T312" s="36" t="s">
        <v>16</v>
      </c>
      <c r="U312"/>
      <c r="V312"/>
      <c r="W312"/>
      <c r="X312" s="88"/>
      <c r="Y312"/>
      <c r="Z312"/>
      <c r="AA312"/>
      <c r="AB312"/>
      <c r="AC312"/>
      <c r="AD312"/>
      <c r="AF312" s="93" t="s">
        <v>2746</v>
      </c>
      <c r="AK312"/>
      <c r="AM312"/>
      <c r="AR312" s="97" t="s">
        <v>2848</v>
      </c>
      <c r="AS312" s="6" t="s">
        <v>348</v>
      </c>
      <c r="AT312" s="70" t="str" cm="1">
        <f t="array" ref="AT312">_xlfn.IFS(N312&lt;=2.5,"Assente o entro 2.5 cm",AND(L312="Con gradino/i",N312&gt;2.5,N312&lt;=5),"fra 2.5 e 5 cm",AND(L312="Con gradino/i",N312&gt;5,N312&lt;=10),"fra 5 e 10 cm",AND(L312="Con gradino/i",N312&gt;10,N312&lt;=15),"tra 10 e 15 cm",AND(L312="Con gradino/i",N312&gt;15),"oltre 15 cm",TRUE,"")</f>
        <v>fra 2.5 e 5 cm</v>
      </c>
      <c r="AV312" s="2">
        <f t="shared" si="11"/>
        <v>25</v>
      </c>
      <c r="AW312" s="6" t="s">
        <v>3405</v>
      </c>
      <c r="AX312" s="2" t="s">
        <v>3425</v>
      </c>
      <c r="AY312" s="2" t="s">
        <v>3426</v>
      </c>
    </row>
    <row r="313" spans="1:51" ht="15.75" customHeight="1" thickBot="1" x14ac:dyDescent="0.3">
      <c r="A313" s="120" t="s">
        <v>1839</v>
      </c>
      <c r="B313" s="36" t="s">
        <v>66</v>
      </c>
      <c r="C313" s="36" t="s">
        <v>1840</v>
      </c>
      <c r="D313" s="6" t="s">
        <v>341</v>
      </c>
      <c r="E313" s="3" t="str">
        <f t="shared" si="12"/>
        <v>Via saffi 2/0 Bologna</v>
      </c>
      <c r="F313" s="40" t="s">
        <v>2146</v>
      </c>
      <c r="G313" s="38" t="str" cm="1">
        <f t="array" ref="G313">[1]!FINDLATITUDE(E313)</f>
        <v/>
      </c>
      <c r="H313" s="38" t="str" cm="1">
        <f t="array" ref="H313">[1]!FINDLONGITUDE(E313)</f>
        <v/>
      </c>
      <c r="I313" s="45" t="s">
        <v>2349</v>
      </c>
      <c r="J313" s="45" t="s">
        <v>2504</v>
      </c>
      <c r="K313" s="37"/>
      <c r="L313" s="72" t="s">
        <v>1205</v>
      </c>
      <c r="M313" s="120" t="s">
        <v>1498</v>
      </c>
      <c r="N313" s="36">
        <v>3</v>
      </c>
      <c r="O313" s="36" t="s">
        <v>5</v>
      </c>
      <c r="Q313" s="36" t="s">
        <v>3</v>
      </c>
      <c r="R313" s="36" t="s">
        <v>1772</v>
      </c>
      <c r="S313" s="36" t="s">
        <v>5</v>
      </c>
      <c r="T313" s="36" t="s">
        <v>16</v>
      </c>
      <c r="U313"/>
      <c r="V313"/>
      <c r="W313"/>
      <c r="X313" s="121"/>
      <c r="Y313"/>
      <c r="Z313"/>
      <c r="AA313"/>
      <c r="AB313"/>
      <c r="AC313"/>
      <c r="AD313"/>
      <c r="AF313" s="93" t="s">
        <v>2747</v>
      </c>
      <c r="AK313"/>
      <c r="AM313"/>
      <c r="AR313" s="97" t="s">
        <v>2848</v>
      </c>
      <c r="AS313" s="6" t="s">
        <v>348</v>
      </c>
      <c r="AT313" s="70" t="str" cm="1">
        <f t="array" ref="AT313">_xlfn.IFS(N313&lt;=2.5,"Assente o entro 2.5 cm",AND(L313="Con gradino/i",N313&gt;2.5,N313&lt;=5),"fra 2.5 e 5 cm",AND(L313="Con gradino/i",N313&gt;5,N313&lt;=10),"fra 5 e 10 cm",AND(L313="Con gradino/i",N313&gt;10,N313&lt;=15),"tra 10 e 15 cm",AND(L313="Con gradino/i",N313&gt;15),"oltre 15 cm",TRUE,"")</f>
        <v>fra 2.5 e 5 cm</v>
      </c>
      <c r="AU313" s="2" t="s">
        <v>2957</v>
      </c>
      <c r="AV313" s="2">
        <f t="shared" si="11"/>
        <v>25</v>
      </c>
      <c r="AW313" s="6" t="s">
        <v>3405</v>
      </c>
      <c r="AX313" s="2" t="s">
        <v>3425</v>
      </c>
      <c r="AY313" s="2" t="s">
        <v>3426</v>
      </c>
    </row>
    <row r="314" spans="1:51" ht="15.75" customHeight="1" thickBot="1" x14ac:dyDescent="0.3">
      <c r="A314" s="120" t="s">
        <v>1841</v>
      </c>
      <c r="B314" s="36" t="s">
        <v>66</v>
      </c>
      <c r="C314" s="36" t="s">
        <v>1842</v>
      </c>
      <c r="D314" s="6" t="s">
        <v>341</v>
      </c>
      <c r="E314" s="3" t="str">
        <f t="shared" si="12"/>
        <v>Via saffi 4 d Bologna</v>
      </c>
      <c r="F314" s="40" t="s">
        <v>2147</v>
      </c>
      <c r="G314" s="38" t="str" cm="1">
        <f t="array" ref="G314">[1]!FINDLATITUDE(E314)</f>
        <v/>
      </c>
      <c r="H314" s="38" t="str" cm="1">
        <f t="array" ref="H314">[1]!FINDLONGITUDE(E314)</f>
        <v/>
      </c>
      <c r="I314" s="45" t="s">
        <v>2350</v>
      </c>
      <c r="J314" s="45" t="s">
        <v>2505</v>
      </c>
      <c r="K314" s="37"/>
      <c r="L314" s="72" t="s">
        <v>1205</v>
      </c>
      <c r="M314" s="120" t="s">
        <v>1498</v>
      </c>
      <c r="N314" s="36">
        <v>3</v>
      </c>
      <c r="O314" s="36" t="s">
        <v>5</v>
      </c>
      <c r="Q314" s="36" t="s">
        <v>3</v>
      </c>
      <c r="R314"/>
      <c r="S314" s="36" t="s">
        <v>5</v>
      </c>
      <c r="T314" s="36" t="s">
        <v>16</v>
      </c>
      <c r="U314"/>
      <c r="V314"/>
      <c r="W314"/>
      <c r="X314" s="88"/>
      <c r="Y314"/>
      <c r="Z314"/>
      <c r="AA314"/>
      <c r="AB314"/>
      <c r="AC314"/>
      <c r="AD314"/>
      <c r="AF314" s="93" t="s">
        <v>2748</v>
      </c>
      <c r="AK314"/>
      <c r="AM314"/>
      <c r="AR314" s="97" t="s">
        <v>2848</v>
      </c>
      <c r="AS314" s="6" t="s">
        <v>348</v>
      </c>
      <c r="AT314" s="70" t="str" cm="1">
        <f t="array" ref="AT314">_xlfn.IFS(N314&lt;=2.5,"Assente o entro 2.5 cm",AND(L314="Con gradino/i",N314&gt;2.5,N314&lt;=5),"fra 2.5 e 5 cm",AND(L314="Con gradino/i",N314&gt;5,N314&lt;=10),"fra 5 e 10 cm",AND(L314="Con gradino/i",N314&gt;10,N314&lt;=15),"tra 10 e 15 cm",AND(L314="Con gradino/i",N314&gt;15),"oltre 15 cm",TRUE,"")</f>
        <v>fra 2.5 e 5 cm</v>
      </c>
      <c r="AU314" s="2" t="s">
        <v>2957</v>
      </c>
      <c r="AV314" s="2">
        <f t="shared" si="11"/>
        <v>25</v>
      </c>
      <c r="AW314" s="6" t="s">
        <v>3405</v>
      </c>
      <c r="AX314" s="2" t="s">
        <v>3425</v>
      </c>
      <c r="AY314" s="2" t="s">
        <v>3426</v>
      </c>
    </row>
    <row r="315" spans="1:51" ht="15.75" customHeight="1" thickBot="1" x14ac:dyDescent="0.3">
      <c r="A315" s="120" t="s">
        <v>1843</v>
      </c>
      <c r="B315" s="36" t="s">
        <v>1844</v>
      </c>
      <c r="C315" s="36" t="s">
        <v>1845</v>
      </c>
      <c r="D315" s="6" t="s">
        <v>341</v>
      </c>
      <c r="E315" s="3" t="str">
        <f t="shared" si="12"/>
        <v>Via saffi 4h Bologna</v>
      </c>
      <c r="F315" s="40" t="s">
        <v>2148</v>
      </c>
      <c r="G315" s="38" t="str" cm="1">
        <f t="array" ref="G315">[1]!FINDLATITUDE(E315)</f>
        <v/>
      </c>
      <c r="H315" s="38" t="str" cm="1">
        <f t="array" ref="H315">[1]!FINDLONGITUDE(E315)</f>
        <v/>
      </c>
      <c r="I315" s="45" t="s">
        <v>2351</v>
      </c>
      <c r="J315" s="45" t="s">
        <v>2506</v>
      </c>
      <c r="K315" s="37"/>
      <c r="L315" s="72" t="s">
        <v>1205</v>
      </c>
      <c r="M315" s="120" t="s">
        <v>1498</v>
      </c>
      <c r="N315" s="36">
        <v>4</v>
      </c>
      <c r="O315" s="36" t="s">
        <v>5</v>
      </c>
      <c r="Q315" s="36" t="s">
        <v>3</v>
      </c>
      <c r="R315" s="36" t="s">
        <v>1805</v>
      </c>
      <c r="S315" s="36" t="s">
        <v>1846</v>
      </c>
      <c r="T315" s="36" t="s">
        <v>16</v>
      </c>
      <c r="U315"/>
      <c r="V315"/>
      <c r="W315"/>
      <c r="X315" s="88"/>
      <c r="Y315"/>
      <c r="Z315"/>
      <c r="AA315"/>
      <c r="AB315"/>
      <c r="AC315"/>
      <c r="AD315"/>
      <c r="AF315" s="93" t="s">
        <v>2749</v>
      </c>
      <c r="AK315"/>
      <c r="AM315"/>
      <c r="AR315" s="97" t="s">
        <v>2848</v>
      </c>
      <c r="AS315" s="6" t="s">
        <v>348</v>
      </c>
      <c r="AT315" s="70" t="str" cm="1">
        <f t="array" ref="AT315">_xlfn.IFS(N315&lt;=2.5,"Assente o entro 2.5 cm",AND(L315="Con gradino/i",N315&gt;2.5,N315&lt;=5),"fra 2.5 e 5 cm",AND(L315="Con gradino/i",N315&gt;5,N315&lt;=10),"fra 5 e 10 cm",AND(L315="Con gradino/i",N315&gt;10,N315&lt;=15),"tra 10 e 15 cm",AND(L315="Con gradino/i",N315&gt;15),"oltre 15 cm",TRUE,"")</f>
        <v>fra 2.5 e 5 cm</v>
      </c>
      <c r="AU315" s="2" t="s">
        <v>2957</v>
      </c>
      <c r="AV315" s="2">
        <f t="shared" si="11"/>
        <v>33.333333333333336</v>
      </c>
      <c r="AW315" s="6" t="s">
        <v>3405</v>
      </c>
      <c r="AX315" s="2" t="s">
        <v>3425</v>
      </c>
      <c r="AY315" s="2" t="s">
        <v>3426</v>
      </c>
    </row>
    <row r="316" spans="1:51" ht="15.75" customHeight="1" thickBot="1" x14ac:dyDescent="0.3">
      <c r="A316" s="120" t="s">
        <v>1847</v>
      </c>
      <c r="B316" s="36" t="s">
        <v>1</v>
      </c>
      <c r="C316" s="36" t="s">
        <v>1848</v>
      </c>
      <c r="D316" s="6" t="s">
        <v>341</v>
      </c>
      <c r="E316" s="3" t="str">
        <f t="shared" si="12"/>
        <v>Via saffi 4 i Bologna</v>
      </c>
      <c r="F316" s="40" t="s">
        <v>2149</v>
      </c>
      <c r="G316" s="38" t="str" cm="1">
        <f t="array" ref="G316">[1]!FINDLATITUDE(E316)</f>
        <v/>
      </c>
      <c r="H316" s="38" t="str" cm="1">
        <f t="array" ref="H316">[1]!FINDLONGITUDE(E316)</f>
        <v/>
      </c>
      <c r="I316" s="45" t="s">
        <v>2352</v>
      </c>
      <c r="J316" s="45" t="s">
        <v>2507</v>
      </c>
      <c r="K316" s="37"/>
      <c r="L316" s="72" t="s">
        <v>1205</v>
      </c>
      <c r="M316" s="120" t="s">
        <v>1498</v>
      </c>
      <c r="N316" s="36">
        <v>4</v>
      </c>
      <c r="O316" s="36" t="s">
        <v>5</v>
      </c>
      <c r="Q316" s="36" t="s">
        <v>3</v>
      </c>
      <c r="R316" s="36" t="s">
        <v>1849</v>
      </c>
      <c r="S316" s="36" t="s">
        <v>1850</v>
      </c>
      <c r="T316" s="36" t="s">
        <v>16</v>
      </c>
      <c r="U316"/>
      <c r="V316"/>
      <c r="W316"/>
      <c r="X316" s="88"/>
      <c r="Y316"/>
      <c r="Z316"/>
      <c r="AA316"/>
      <c r="AB316"/>
      <c r="AC316"/>
      <c r="AD316"/>
      <c r="AF316" s="93" t="s">
        <v>2750</v>
      </c>
      <c r="AK316"/>
      <c r="AM316"/>
      <c r="AR316" s="97" t="s">
        <v>2848</v>
      </c>
      <c r="AS316" s="6" t="s">
        <v>348</v>
      </c>
      <c r="AT316" s="70" t="str" cm="1">
        <f t="array" ref="AT316">_xlfn.IFS(N316&lt;=2.5,"Assente o entro 2.5 cm",AND(L316="Con gradino/i",N316&gt;2.5,N316&lt;=5),"fra 2.5 e 5 cm",AND(L316="Con gradino/i",N316&gt;5,N316&lt;=10),"fra 5 e 10 cm",AND(L316="Con gradino/i",N316&gt;10,N316&lt;=15),"tra 10 e 15 cm",AND(L316="Con gradino/i",N316&gt;15),"oltre 15 cm",TRUE,"")</f>
        <v>fra 2.5 e 5 cm</v>
      </c>
      <c r="AU316" s="2" t="s">
        <v>2957</v>
      </c>
      <c r="AV316" s="2">
        <f t="shared" si="11"/>
        <v>33.333333333333336</v>
      </c>
      <c r="AW316" s="6" t="s">
        <v>3405</v>
      </c>
      <c r="AX316" s="2" t="s">
        <v>3425</v>
      </c>
      <c r="AY316" s="2" t="s">
        <v>3426</v>
      </c>
    </row>
    <row r="317" spans="1:51" ht="15.75" customHeight="1" thickBot="1" x14ac:dyDescent="0.3">
      <c r="A317" s="120" t="s">
        <v>1851</v>
      </c>
      <c r="B317" s="36" t="s">
        <v>66</v>
      </c>
      <c r="C317" s="36" t="s">
        <v>1852</v>
      </c>
      <c r="D317" s="6" t="s">
        <v>341</v>
      </c>
      <c r="E317" s="3" t="str">
        <f t="shared" si="12"/>
        <v>Via saffi 6a  Bologna</v>
      </c>
      <c r="F317" s="40" t="s">
        <v>2150</v>
      </c>
      <c r="G317" s="38" t="str" cm="1">
        <f t="array" ref="G317">[1]!FINDLATITUDE(E317)</f>
        <v/>
      </c>
      <c r="H317" s="38" t="str" cm="1">
        <f t="array" ref="H317">[1]!FINDLONGITUDE(E317)</f>
        <v/>
      </c>
      <c r="I317" s="45" t="s">
        <v>2353</v>
      </c>
      <c r="J317" s="45" t="s">
        <v>2508</v>
      </c>
      <c r="K317" s="37"/>
      <c r="L317" s="72" t="s">
        <v>1205</v>
      </c>
      <c r="M317" s="120" t="s">
        <v>1498</v>
      </c>
      <c r="N317" s="36">
        <v>5</v>
      </c>
      <c r="O317" s="36" t="s">
        <v>5</v>
      </c>
      <c r="Q317" s="36" t="s">
        <v>3</v>
      </c>
      <c r="R317" s="36">
        <v>82</v>
      </c>
      <c r="S317" s="36" t="s">
        <v>5</v>
      </c>
      <c r="T317"/>
      <c r="U317"/>
      <c r="V317"/>
      <c r="W317"/>
      <c r="X317" s="121"/>
      <c r="Y317"/>
      <c r="Z317"/>
      <c r="AA317"/>
      <c r="AB317"/>
      <c r="AC317"/>
      <c r="AD317"/>
      <c r="AF317" s="93" t="s">
        <v>2751</v>
      </c>
      <c r="AK317"/>
      <c r="AM317"/>
      <c r="AR317" s="97" t="s">
        <v>2848</v>
      </c>
      <c r="AS317" s="6" t="s">
        <v>348</v>
      </c>
      <c r="AT317" s="70" t="str" cm="1">
        <f t="array" ref="AT317">_xlfn.IFS(N317&lt;=2.5,"Assente o entro 2.5 cm",AND(L317="Con gradino/i",N317&gt;2.5,N317&lt;=5),"fra 2.5 e 5 cm",AND(L317="Con gradino/i",N317&gt;5,N317&lt;=10),"fra 5 e 10 cm",AND(L317="Con gradino/i",N317&gt;10,N317&lt;=15),"tra 10 e 15 cm",AND(L317="Con gradino/i",N317&gt;15),"oltre 15 cm",TRUE,"")</f>
        <v>fra 2.5 e 5 cm</v>
      </c>
      <c r="AU317" s="2" t="s">
        <v>2957</v>
      </c>
      <c r="AV317" s="2">
        <f t="shared" si="11"/>
        <v>41.666666666666671</v>
      </c>
      <c r="AW317" s="6" t="s">
        <v>3405</v>
      </c>
      <c r="AX317" s="2" t="s">
        <v>3425</v>
      </c>
      <c r="AY317" s="2" t="s">
        <v>3426</v>
      </c>
    </row>
    <row r="318" spans="1:51" ht="15.75" customHeight="1" thickBot="1" x14ac:dyDescent="0.3">
      <c r="A318" s="120" t="s">
        <v>1853</v>
      </c>
      <c r="B318" s="36" t="s">
        <v>1</v>
      </c>
      <c r="C318" s="36" t="s">
        <v>1854</v>
      </c>
      <c r="D318" s="6" t="s">
        <v>341</v>
      </c>
      <c r="E318" s="3" t="str">
        <f t="shared" si="12"/>
        <v xml:space="preserve">
Via saffi 6c Bologna</v>
      </c>
      <c r="F318" s="77" t="s">
        <v>2151</v>
      </c>
      <c r="G318" s="38" t="str" cm="1">
        <f t="array" ref="G318">[1]!FINDLATITUDE(E318)</f>
        <v/>
      </c>
      <c r="H318" s="38" t="str" cm="1">
        <f t="array" ref="H318">[1]!FINDLONGITUDE(E318)</f>
        <v/>
      </c>
      <c r="I318" s="45" t="s">
        <v>2354</v>
      </c>
      <c r="J318" s="45" t="s">
        <v>2509</v>
      </c>
      <c r="K318" s="37"/>
      <c r="L318" s="72" t="s">
        <v>1205</v>
      </c>
      <c r="M318" s="120" t="s">
        <v>1498</v>
      </c>
      <c r="N318" s="36">
        <v>3</v>
      </c>
      <c r="O318" s="36" t="s">
        <v>5</v>
      </c>
      <c r="Q318" s="36" t="s">
        <v>3</v>
      </c>
      <c r="R318" s="36">
        <v>91</v>
      </c>
      <c r="S318" s="36" t="s">
        <v>5</v>
      </c>
      <c r="T318"/>
      <c r="U318"/>
      <c r="V318"/>
      <c r="W318"/>
      <c r="X318" s="88"/>
      <c r="Y318"/>
      <c r="Z318"/>
      <c r="AA318"/>
      <c r="AB318"/>
      <c r="AC318"/>
      <c r="AD318"/>
      <c r="AF318" s="93" t="s">
        <v>2752</v>
      </c>
      <c r="AK318"/>
      <c r="AM318"/>
      <c r="AR318" s="97" t="s">
        <v>2848</v>
      </c>
      <c r="AS318" s="6" t="s">
        <v>348</v>
      </c>
      <c r="AT318" s="70" t="str" cm="1">
        <f t="array" ref="AT318">_xlfn.IFS(N318&lt;=2.5,"Assente o entro 2.5 cm",AND(L318="Con gradino/i",N318&gt;2.5,N318&lt;=5),"fra 2.5 e 5 cm",AND(L318="Con gradino/i",N318&gt;5,N318&lt;=10),"fra 5 e 10 cm",AND(L318="Con gradino/i",N318&gt;10,N318&lt;=15),"tra 10 e 15 cm",AND(L318="Con gradino/i",N318&gt;15),"oltre 15 cm",TRUE,"")</f>
        <v>fra 2.5 e 5 cm</v>
      </c>
      <c r="AU318" s="2" t="s">
        <v>2957</v>
      </c>
      <c r="AV318" s="2">
        <f t="shared" si="11"/>
        <v>25</v>
      </c>
      <c r="AW318" s="6" t="s">
        <v>3405</v>
      </c>
      <c r="AX318" s="2" t="s">
        <v>3425</v>
      </c>
      <c r="AY318" s="2" t="s">
        <v>3426</v>
      </c>
    </row>
    <row r="319" spans="1:51" ht="15.75" customHeight="1" thickBot="1" x14ac:dyDescent="0.3">
      <c r="A319" s="120" t="s">
        <v>1855</v>
      </c>
      <c r="B319" s="36" t="s">
        <v>1856</v>
      </c>
      <c r="C319" s="36" t="s">
        <v>1857</v>
      </c>
      <c r="D319" s="6" t="s">
        <v>341</v>
      </c>
      <c r="E319" s="3" t="str">
        <f t="shared" si="12"/>
        <v>Via saffi 8b Bologna</v>
      </c>
      <c r="F319" s="40" t="s">
        <v>2152</v>
      </c>
      <c r="G319" s="38" t="str" cm="1">
        <f t="array" ref="G319">[1]!FINDLATITUDE(E319)</f>
        <v/>
      </c>
      <c r="H319" s="38" t="str" cm="1">
        <f t="array" ref="H319">[1]!FINDLONGITUDE(E319)</f>
        <v/>
      </c>
      <c r="I319" s="45" t="s">
        <v>2355</v>
      </c>
      <c r="J319" s="45" t="s">
        <v>2510</v>
      </c>
      <c r="K319" s="37"/>
      <c r="L319" s="72" t="s">
        <v>1205</v>
      </c>
      <c r="M319" s="120" t="s">
        <v>1498</v>
      </c>
      <c r="N319" s="36">
        <v>4</v>
      </c>
      <c r="O319" s="36" t="s">
        <v>5</v>
      </c>
      <c r="Q319" s="36" t="s">
        <v>3</v>
      </c>
      <c r="R319" s="36">
        <v>86</v>
      </c>
      <c r="S319" s="36" t="s">
        <v>1858</v>
      </c>
      <c r="T319"/>
      <c r="U319"/>
      <c r="V319"/>
      <c r="W319"/>
      <c r="X319" s="88"/>
      <c r="Y319"/>
      <c r="Z319"/>
      <c r="AA319"/>
      <c r="AB319"/>
      <c r="AC319"/>
      <c r="AD319"/>
      <c r="AF319" s="93" t="s">
        <v>2753</v>
      </c>
      <c r="AK319"/>
      <c r="AM319"/>
      <c r="AR319" s="97" t="s">
        <v>2848</v>
      </c>
      <c r="AS319" s="6" t="s">
        <v>348</v>
      </c>
      <c r="AT319" s="70" t="str" cm="1">
        <f t="array" ref="AT319">_xlfn.IFS(N319&lt;=2.5,"Assente o entro 2.5 cm",AND(L319="Con gradino/i",N319&gt;2.5,N319&lt;=5),"fra 2.5 e 5 cm",AND(L319="Con gradino/i",N319&gt;5,N319&lt;=10),"fra 5 e 10 cm",AND(L319="Con gradino/i",N319&gt;10,N319&lt;=15),"tra 10 e 15 cm",AND(L319="Con gradino/i",N319&gt;15),"oltre 15 cm",TRUE,"")</f>
        <v>fra 2.5 e 5 cm</v>
      </c>
      <c r="AU319" s="2" t="s">
        <v>2957</v>
      </c>
      <c r="AV319" s="2">
        <f t="shared" si="11"/>
        <v>33.333333333333336</v>
      </c>
      <c r="AW319" s="6" t="s">
        <v>3405</v>
      </c>
      <c r="AX319" s="2" t="s">
        <v>3425</v>
      </c>
      <c r="AY319" s="2" t="s">
        <v>3426</v>
      </c>
    </row>
    <row r="320" spans="1:51" ht="15.75" customHeight="1" thickBot="1" x14ac:dyDescent="0.3">
      <c r="A320" s="120" t="s">
        <v>1859</v>
      </c>
      <c r="B320" s="36" t="s">
        <v>66</v>
      </c>
      <c r="C320" s="36" t="s">
        <v>1860</v>
      </c>
      <c r="D320" s="6" t="s">
        <v>341</v>
      </c>
      <c r="E320" s="3" t="str">
        <f t="shared" si="12"/>
        <v>Via saffi 8d Bologna</v>
      </c>
      <c r="F320" s="40" t="s">
        <v>2153</v>
      </c>
      <c r="G320" s="38" t="str" cm="1">
        <f t="array" ref="G320">[1]!FINDLATITUDE(E320)</f>
        <v/>
      </c>
      <c r="H320" s="38" t="str" cm="1">
        <f t="array" ref="H320">[1]!FINDLONGITUDE(E320)</f>
        <v/>
      </c>
      <c r="I320" s="45" t="s">
        <v>2355</v>
      </c>
      <c r="J320" s="45" t="s">
        <v>2510</v>
      </c>
      <c r="K320" s="37"/>
      <c r="L320" s="72" t="s">
        <v>1203</v>
      </c>
      <c r="M320" s="120" t="s">
        <v>1498</v>
      </c>
      <c r="N320" s="36">
        <v>2</v>
      </c>
      <c r="O320" s="36" t="s">
        <v>5</v>
      </c>
      <c r="Q320" s="36" t="s">
        <v>3</v>
      </c>
      <c r="R320" s="36">
        <v>96</v>
      </c>
      <c r="S320" s="36" t="s">
        <v>1861</v>
      </c>
      <c r="T320"/>
      <c r="U320"/>
      <c r="V320"/>
      <c r="W320"/>
      <c r="X320" s="88"/>
      <c r="Y320"/>
      <c r="Z320"/>
      <c r="AA320"/>
      <c r="AB320"/>
      <c r="AC320"/>
      <c r="AD320"/>
      <c r="AF320" s="93" t="s">
        <v>2754</v>
      </c>
      <c r="AK320"/>
      <c r="AM320"/>
      <c r="AR320" s="97" t="s">
        <v>2848</v>
      </c>
      <c r="AS320" s="6" t="s">
        <v>348</v>
      </c>
      <c r="AT320" s="70" t="str" cm="1">
        <f t="array" ref="AT320">_xlfn.IFS(N320&lt;=2.5,"Assente o entro 2.5 cm",AND(L320="Con gradino/i",N320&gt;2.5,N320&lt;=5),"fra 2.5 e 5 cm",AND(L320="Con gradino/i",N320&gt;5,N320&lt;=10),"fra 5 e 10 cm",AND(L320="Con gradino/i",N320&gt;10,N320&lt;=15),"tra 10 e 15 cm",AND(L320="Con gradino/i",N320&gt;15),"oltre 15 cm",TRUE,"")</f>
        <v>Assente o entro 2.5 cm</v>
      </c>
      <c r="AU320" s="2" t="s">
        <v>2959</v>
      </c>
      <c r="AV320" s="2">
        <f t="shared" si="11"/>
        <v>16.666666666666668</v>
      </c>
      <c r="AW320" s="6" t="s">
        <v>3405</v>
      </c>
      <c r="AX320" s="2" t="s">
        <v>3425</v>
      </c>
      <c r="AY320" s="2" t="s">
        <v>3426</v>
      </c>
    </row>
    <row r="321" spans="1:51" ht="15.75" customHeight="1" thickBot="1" x14ac:dyDescent="0.3">
      <c r="A321" s="120" t="s">
        <v>1862</v>
      </c>
      <c r="B321" s="36" t="s">
        <v>1</v>
      </c>
      <c r="C321" s="36" t="s">
        <v>1863</v>
      </c>
      <c r="D321" s="6" t="s">
        <v>341</v>
      </c>
      <c r="E321" s="3" t="str">
        <f t="shared" si="12"/>
        <v>Via saffi 8f Bologna</v>
      </c>
      <c r="F321" s="40" t="s">
        <v>2154</v>
      </c>
      <c r="G321" s="38" t="str" cm="1">
        <f t="array" ref="G321">[1]!FINDLATITUDE(E321)</f>
        <v/>
      </c>
      <c r="H321" s="38" t="str" cm="1">
        <f t="array" ref="H321">[1]!FINDLONGITUDE(E321)</f>
        <v/>
      </c>
      <c r="I321" s="45" t="s">
        <v>2355</v>
      </c>
      <c r="J321" s="45" t="s">
        <v>2510</v>
      </c>
      <c r="K321" s="37"/>
      <c r="L321" s="72" t="s">
        <v>1203</v>
      </c>
      <c r="M321" s="120" t="s">
        <v>1514</v>
      </c>
      <c r="N321"/>
      <c r="O321" s="36" t="s">
        <v>1560</v>
      </c>
      <c r="P321" s="46" t="s">
        <v>1714</v>
      </c>
      <c r="Q321" s="36" t="s">
        <v>3</v>
      </c>
      <c r="R321" s="36" t="s">
        <v>94</v>
      </c>
      <c r="S321" s="36" t="s">
        <v>5</v>
      </c>
      <c r="T321"/>
      <c r="U321"/>
      <c r="V321"/>
      <c r="W321"/>
      <c r="X321" s="88"/>
      <c r="Y321"/>
      <c r="Z321"/>
      <c r="AA321"/>
      <c r="AB321"/>
      <c r="AC321"/>
      <c r="AD321"/>
      <c r="AF321" s="93" t="s">
        <v>2755</v>
      </c>
      <c r="AK321"/>
      <c r="AM321"/>
      <c r="AR321" s="97" t="s">
        <v>2848</v>
      </c>
      <c r="AS321" s="6" t="s">
        <v>348</v>
      </c>
      <c r="AT321" s="70" t="str" cm="1">
        <f t="array" ref="AT321">_xlfn.IFS(N321&lt;=2.5,"Assente o entro 2.5 cm",AND(L321="Con gradino/i",N321&gt;2.5,N321&lt;=5),"fra 2.5 e 5 cm",AND(L321="Con gradino/i",N321&gt;5,N321&lt;=10),"fra 5 e 10 cm",AND(L321="Con gradino/i",N321&gt;10,N321&lt;=15),"tra 10 e 15 cm",AND(L321="Con gradino/i",N321&gt;15),"oltre 15 cm",TRUE,"")</f>
        <v>Assente o entro 2.5 cm</v>
      </c>
      <c r="AU321" s="2" t="s">
        <v>2959</v>
      </c>
      <c r="AV321" s="2">
        <f t="shared" si="11"/>
        <v>0</v>
      </c>
      <c r="AW321" s="6" t="s">
        <v>3405</v>
      </c>
      <c r="AX321" s="2" t="s">
        <v>3425</v>
      </c>
      <c r="AY321" s="2" t="s">
        <v>3426</v>
      </c>
    </row>
    <row r="322" spans="1:51" ht="15.75" customHeight="1" thickBot="1" x14ac:dyDescent="0.3">
      <c r="A322" s="120" t="s">
        <v>1864</v>
      </c>
      <c r="B322" s="36" t="s">
        <v>1865</v>
      </c>
      <c r="C322" s="36" t="s">
        <v>1866</v>
      </c>
      <c r="D322" s="6" t="s">
        <v>341</v>
      </c>
      <c r="E322" s="3" t="str">
        <f t="shared" si="12"/>
        <v>Via saffi 8g Bologna</v>
      </c>
      <c r="F322" s="40" t="s">
        <v>2155</v>
      </c>
      <c r="G322" s="38" t="str" cm="1">
        <f t="array" ref="G322">[1]!FINDLATITUDE(E322)</f>
        <v/>
      </c>
      <c r="H322" s="38" t="str" cm="1">
        <f t="array" ref="H322">[1]!FINDLONGITUDE(E322)</f>
        <v/>
      </c>
      <c r="I322" s="45" t="s">
        <v>2356</v>
      </c>
      <c r="J322" s="45" t="s">
        <v>2511</v>
      </c>
      <c r="K322" s="37"/>
      <c r="L322" s="72" t="s">
        <v>1203</v>
      </c>
      <c r="M322" s="120" t="s">
        <v>1498</v>
      </c>
      <c r="N322" s="36">
        <v>2.5</v>
      </c>
      <c r="O322" s="36" t="s">
        <v>5</v>
      </c>
      <c r="Q322" s="36" t="s">
        <v>3</v>
      </c>
      <c r="R322" s="36" t="s">
        <v>87</v>
      </c>
      <c r="S322" s="36" t="s">
        <v>5</v>
      </c>
      <c r="T322"/>
      <c r="U322"/>
      <c r="V322"/>
      <c r="W322"/>
      <c r="X322" s="88"/>
      <c r="Y322"/>
      <c r="Z322"/>
      <c r="AA322"/>
      <c r="AB322"/>
      <c r="AC322"/>
      <c r="AD322"/>
      <c r="AF322" s="93" t="s">
        <v>2756</v>
      </c>
      <c r="AK322"/>
      <c r="AM322"/>
      <c r="AR322" s="97" t="s">
        <v>2848</v>
      </c>
      <c r="AS322" s="6" t="s">
        <v>348</v>
      </c>
      <c r="AT322" s="70" t="str" cm="1">
        <f t="array" ref="AT322">_xlfn.IFS(N322&lt;=2.5,"Assente o entro 2.5 cm",AND(L322="Con gradino/i",N322&gt;2.5,N322&lt;=5),"fra 2.5 e 5 cm",AND(L322="Con gradino/i",N322&gt;5,N322&lt;=10),"fra 5 e 10 cm",AND(L322="Con gradino/i",N322&gt;10,N322&lt;=15),"tra 10 e 15 cm",AND(L322="Con gradino/i",N322&gt;15),"oltre 15 cm",TRUE,"")</f>
        <v>Assente o entro 2.5 cm</v>
      </c>
      <c r="AU322" s="2" t="s">
        <v>2959</v>
      </c>
      <c r="AV322" s="2">
        <f t="shared" si="11"/>
        <v>20.833333333333336</v>
      </c>
      <c r="AW322" s="6" t="s">
        <v>3405</v>
      </c>
      <c r="AX322" s="2" t="s">
        <v>3425</v>
      </c>
      <c r="AY322" s="2" t="s">
        <v>3426</v>
      </c>
    </row>
    <row r="323" spans="1:51" ht="15.75" customHeight="1" thickBot="1" x14ac:dyDescent="0.3">
      <c r="A323" s="120" t="s">
        <v>1867</v>
      </c>
      <c r="B323" s="36" t="s">
        <v>52</v>
      </c>
      <c r="C323" s="36" t="s">
        <v>1868</v>
      </c>
      <c r="D323" s="6" t="s">
        <v>341</v>
      </c>
      <c r="E323" s="3" t="str">
        <f t="shared" si="12"/>
        <v>Via saffi 10 a Bologna</v>
      </c>
      <c r="F323" s="40" t="s">
        <v>2156</v>
      </c>
      <c r="G323" s="38" t="str" cm="1">
        <f t="array" ref="G323">[1]!FINDLATITUDE(E323)</f>
        <v/>
      </c>
      <c r="H323" s="38" t="str" cm="1">
        <f t="array" ref="H323">[1]!FINDLONGITUDE(E323)</f>
        <v/>
      </c>
      <c r="I323" s="45" t="s">
        <v>2357</v>
      </c>
      <c r="J323" s="45" t="s">
        <v>2512</v>
      </c>
      <c r="K323" s="37"/>
      <c r="L323" s="72" t="s">
        <v>1205</v>
      </c>
      <c r="M323" s="120" t="s">
        <v>1498</v>
      </c>
      <c r="N323" s="36">
        <v>3</v>
      </c>
      <c r="O323" s="36" t="s">
        <v>5</v>
      </c>
      <c r="Q323" s="36" t="s">
        <v>54</v>
      </c>
      <c r="R323" s="36">
        <v>121</v>
      </c>
      <c r="S323" s="36" t="s">
        <v>416</v>
      </c>
      <c r="T323"/>
      <c r="U323"/>
      <c r="V323"/>
      <c r="W323"/>
      <c r="X323" s="88"/>
      <c r="Y323"/>
      <c r="Z323"/>
      <c r="AA323"/>
      <c r="AB323"/>
      <c r="AC323"/>
      <c r="AD323"/>
      <c r="AF323" s="93" t="s">
        <v>2757</v>
      </c>
      <c r="AK323"/>
      <c r="AM323"/>
      <c r="AR323" s="97" t="s">
        <v>2848</v>
      </c>
      <c r="AS323" s="6" t="s">
        <v>348</v>
      </c>
      <c r="AT323" s="70" t="str" cm="1">
        <f t="array" ref="AT323">_xlfn.IFS(N323&lt;=2.5,"Assente o entro 2.5 cm",AND(L323="Con gradino/i",N323&gt;2.5,N323&lt;=5),"fra 2.5 e 5 cm",AND(L323="Con gradino/i",N323&gt;5,N323&lt;=10),"fra 5 e 10 cm",AND(L323="Con gradino/i",N323&gt;10,N323&lt;=15),"tra 10 e 15 cm",AND(L323="Con gradino/i",N323&gt;15),"oltre 15 cm",TRUE,"")</f>
        <v>fra 2.5 e 5 cm</v>
      </c>
      <c r="AU323" s="2" t="s">
        <v>2957</v>
      </c>
      <c r="AV323" s="2">
        <f t="shared" ref="AV323:AV386" si="13">N323/0.12</f>
        <v>25</v>
      </c>
      <c r="AW323" s="6" t="s">
        <v>3405</v>
      </c>
      <c r="AX323" s="2" t="s">
        <v>3425</v>
      </c>
      <c r="AY323" s="2" t="s">
        <v>3426</v>
      </c>
    </row>
    <row r="324" spans="1:51" ht="15.75" customHeight="1" thickBot="1" x14ac:dyDescent="0.3">
      <c r="A324" s="120" t="s">
        <v>1869</v>
      </c>
      <c r="B324" s="36" t="s">
        <v>2949</v>
      </c>
      <c r="C324" s="36" t="s">
        <v>1870</v>
      </c>
      <c r="D324" s="6" t="s">
        <v>341</v>
      </c>
      <c r="E324" s="3" t="str">
        <f t="shared" si="12"/>
        <v>Via saffi 12 m Bologna</v>
      </c>
      <c r="F324" s="40" t="s">
        <v>2157</v>
      </c>
      <c r="G324" s="38" t="str" cm="1">
        <f t="array" ref="G324">[1]!FINDLATITUDE(E324)</f>
        <v/>
      </c>
      <c r="H324" s="38" t="str" cm="1">
        <f t="array" ref="H324">[1]!FINDLONGITUDE(E324)</f>
        <v/>
      </c>
      <c r="I324" s="45" t="s">
        <v>2358</v>
      </c>
      <c r="J324" s="45" t="s">
        <v>2513</v>
      </c>
      <c r="K324" s="37"/>
      <c r="L324" s="72" t="s">
        <v>1205</v>
      </c>
      <c r="M324" s="120" t="s">
        <v>1498</v>
      </c>
      <c r="N324" s="36">
        <v>4</v>
      </c>
      <c r="O324"/>
      <c r="Q324" s="36" t="s">
        <v>3</v>
      </c>
      <c r="R324" s="36">
        <v>83</v>
      </c>
      <c r="S324" s="36" t="s">
        <v>1871</v>
      </c>
      <c r="T324"/>
      <c r="U324"/>
      <c r="V324"/>
      <c r="W324"/>
      <c r="X324" s="88"/>
      <c r="Y324"/>
      <c r="Z324"/>
      <c r="AA324"/>
      <c r="AB324"/>
      <c r="AC324"/>
      <c r="AD324"/>
      <c r="AF324" s="93" t="s">
        <v>2758</v>
      </c>
      <c r="AK324"/>
      <c r="AM324"/>
      <c r="AR324" s="97" t="s">
        <v>2848</v>
      </c>
      <c r="AS324" s="6" t="s">
        <v>348</v>
      </c>
      <c r="AT324" s="70" t="str" cm="1">
        <f t="array" ref="AT324">_xlfn.IFS(N324&lt;=2.5,"Assente o entro 2.5 cm",AND(L324="Con gradino/i",N324&gt;2.5,N324&lt;=5),"fra 2.5 e 5 cm",AND(L324="Con gradino/i",N324&gt;5,N324&lt;=10),"fra 5 e 10 cm",AND(L324="Con gradino/i",N324&gt;10,N324&lt;=15),"tra 10 e 15 cm",AND(L324="Con gradino/i",N324&gt;15),"oltre 15 cm",TRUE,"")</f>
        <v>fra 2.5 e 5 cm</v>
      </c>
      <c r="AU324" s="2" t="s">
        <v>2957</v>
      </c>
      <c r="AV324" s="2">
        <f t="shared" si="13"/>
        <v>33.333333333333336</v>
      </c>
      <c r="AW324" s="6" t="s">
        <v>3405</v>
      </c>
      <c r="AX324" s="2" t="s">
        <v>3425</v>
      </c>
      <c r="AY324" s="2" t="s">
        <v>3426</v>
      </c>
    </row>
    <row r="325" spans="1:51" ht="15.75" customHeight="1" thickBot="1" x14ac:dyDescent="0.3">
      <c r="A325" s="120" t="s">
        <v>1872</v>
      </c>
      <c r="B325" s="36" t="s">
        <v>2565</v>
      </c>
      <c r="C325" s="36" t="s">
        <v>1873</v>
      </c>
      <c r="D325" s="6" t="s">
        <v>341</v>
      </c>
      <c r="E325" s="3" t="str">
        <f t="shared" si="12"/>
        <v>Via saffi 12 Bologna</v>
      </c>
      <c r="F325" s="40" t="s">
        <v>2158</v>
      </c>
      <c r="G325" s="38" t="str" cm="1">
        <f t="array" ref="G325">[1]!FINDLATITUDE(E325)</f>
        <v/>
      </c>
      <c r="H325" s="38" t="str" cm="1">
        <f t="array" ref="H325">[1]!FINDLONGITUDE(E325)</f>
        <v/>
      </c>
      <c r="I325" s="45" t="s">
        <v>2359</v>
      </c>
      <c r="J325" s="45" t="s">
        <v>2514</v>
      </c>
      <c r="K325" s="37"/>
      <c r="L325" s="72" t="s">
        <v>1205</v>
      </c>
      <c r="M325" s="120" t="s">
        <v>1498</v>
      </c>
      <c r="N325" s="36">
        <v>3.5</v>
      </c>
      <c r="O325" s="36" t="s">
        <v>5</v>
      </c>
      <c r="Q325" s="36" t="s">
        <v>3</v>
      </c>
      <c r="R325" s="36" t="s">
        <v>68</v>
      </c>
      <c r="S325" s="36" t="s">
        <v>1874</v>
      </c>
      <c r="T325"/>
      <c r="U325"/>
      <c r="V325"/>
      <c r="W325"/>
      <c r="X325" s="88"/>
      <c r="Y325"/>
      <c r="Z325"/>
      <c r="AA325"/>
      <c r="AB325"/>
      <c r="AC325"/>
      <c r="AD325"/>
      <c r="AF325" s="93" t="s">
        <v>2759</v>
      </c>
      <c r="AK325"/>
      <c r="AM325"/>
      <c r="AR325" s="97" t="s">
        <v>2848</v>
      </c>
      <c r="AS325" s="6" t="s">
        <v>348</v>
      </c>
      <c r="AT325" s="70" t="str" cm="1">
        <f t="array" ref="AT325">_xlfn.IFS(N325&lt;=2.5,"Assente o entro 2.5 cm",AND(L325="Con gradino/i",N325&gt;2.5,N325&lt;=5),"fra 2.5 e 5 cm",AND(L325="Con gradino/i",N325&gt;5,N325&lt;=10),"fra 5 e 10 cm",AND(L325="Con gradino/i",N325&gt;10,N325&lt;=15),"tra 10 e 15 cm",AND(L325="Con gradino/i",N325&gt;15),"oltre 15 cm",TRUE,"")</f>
        <v>fra 2.5 e 5 cm</v>
      </c>
      <c r="AU325" s="2" t="s">
        <v>2957</v>
      </c>
      <c r="AV325" s="2">
        <f t="shared" si="13"/>
        <v>29.166666666666668</v>
      </c>
      <c r="AW325" s="6" t="s">
        <v>3405</v>
      </c>
      <c r="AX325" s="2" t="s">
        <v>3425</v>
      </c>
      <c r="AY325" s="2" t="s">
        <v>3426</v>
      </c>
    </row>
    <row r="326" spans="1:51" ht="15.75" customHeight="1" thickBot="1" x14ac:dyDescent="0.3">
      <c r="A326" s="120" t="s">
        <v>1875</v>
      </c>
      <c r="B326" s="36" t="s">
        <v>2565</v>
      </c>
      <c r="C326" s="36" t="s">
        <v>1876</v>
      </c>
      <c r="D326" s="6" t="s">
        <v>341</v>
      </c>
      <c r="E326" s="3" t="str">
        <f t="shared" si="12"/>
        <v>Via saffi 12 r Bologna</v>
      </c>
      <c r="F326" s="40" t="s">
        <v>2159</v>
      </c>
      <c r="G326" s="38" t="str" cm="1">
        <f t="array" ref="G326">[1]!FINDLATITUDE(E326)</f>
        <v/>
      </c>
      <c r="H326" s="38" t="str" cm="1">
        <f t="array" ref="H326">[1]!FINDLONGITUDE(E326)</f>
        <v/>
      </c>
      <c r="I326" s="45" t="s">
        <v>2359</v>
      </c>
      <c r="J326" s="45" t="s">
        <v>2514</v>
      </c>
      <c r="K326" s="37"/>
      <c r="L326" s="72" t="s">
        <v>1205</v>
      </c>
      <c r="M326" s="120" t="s">
        <v>1498</v>
      </c>
      <c r="N326" s="36">
        <v>3</v>
      </c>
      <c r="O326" s="36" t="s">
        <v>5</v>
      </c>
      <c r="Q326" s="36" t="s">
        <v>3</v>
      </c>
      <c r="R326" s="36">
        <v>100</v>
      </c>
      <c r="S326" s="36" t="s">
        <v>1877</v>
      </c>
      <c r="T326"/>
      <c r="U326"/>
      <c r="V326"/>
      <c r="W326"/>
      <c r="X326" s="88"/>
      <c r="Y326"/>
      <c r="Z326"/>
      <c r="AA326"/>
      <c r="AB326"/>
      <c r="AC326"/>
      <c r="AD326"/>
      <c r="AF326" s="93" t="s">
        <v>2760</v>
      </c>
      <c r="AK326"/>
      <c r="AM326"/>
      <c r="AR326" s="97" t="s">
        <v>2848</v>
      </c>
      <c r="AS326" s="6" t="s">
        <v>348</v>
      </c>
      <c r="AT326" s="70" t="str" cm="1">
        <f t="array" ref="AT326">_xlfn.IFS(N326&lt;=2.5,"Assente o entro 2.5 cm",AND(L326="Con gradino/i",N326&gt;2.5,N326&lt;=5),"fra 2.5 e 5 cm",AND(L326="Con gradino/i",N326&gt;5,N326&lt;=10),"fra 5 e 10 cm",AND(L326="Con gradino/i",N326&gt;10,N326&lt;=15),"tra 10 e 15 cm",AND(L326="Con gradino/i",N326&gt;15),"oltre 15 cm",TRUE,"")</f>
        <v>fra 2.5 e 5 cm</v>
      </c>
      <c r="AU326" s="2" t="s">
        <v>2957</v>
      </c>
      <c r="AV326" s="2">
        <f t="shared" si="13"/>
        <v>25</v>
      </c>
      <c r="AW326" s="6" t="s">
        <v>3405</v>
      </c>
      <c r="AX326" s="2" t="s">
        <v>3425</v>
      </c>
      <c r="AY326" s="2" t="s">
        <v>3426</v>
      </c>
    </row>
    <row r="327" spans="1:51" ht="15.75" customHeight="1" thickBot="1" x14ac:dyDescent="0.3">
      <c r="A327" s="120" t="s">
        <v>2935</v>
      </c>
      <c r="B327" s="36" t="s">
        <v>2560</v>
      </c>
      <c r="C327" s="36" t="s">
        <v>1878</v>
      </c>
      <c r="D327" s="6" t="s">
        <v>341</v>
      </c>
      <c r="E327" s="3" t="str">
        <f t="shared" si="12"/>
        <v>Via saffi 22 s Bologna</v>
      </c>
      <c r="F327" s="40" t="s">
        <v>2160</v>
      </c>
      <c r="G327" s="38" t="str" cm="1">
        <f t="array" ref="G327">[1]!FINDLATITUDE(E327)</f>
        <v/>
      </c>
      <c r="H327" s="38" t="str" cm="1">
        <f t="array" ref="H327">[1]!FINDLONGITUDE(E327)</f>
        <v/>
      </c>
      <c r="I327" s="45" t="s">
        <v>2360</v>
      </c>
      <c r="J327" s="45" t="s">
        <v>2515</v>
      </c>
      <c r="K327" s="37"/>
      <c r="L327" s="72" t="s">
        <v>1205</v>
      </c>
      <c r="M327" s="120" t="s">
        <v>1498</v>
      </c>
      <c r="N327" s="36">
        <v>6</v>
      </c>
      <c r="O327" s="36" t="s">
        <v>5</v>
      </c>
      <c r="Q327" s="36" t="s">
        <v>3</v>
      </c>
      <c r="R327" s="36">
        <v>96</v>
      </c>
      <c r="S327" s="36" t="s">
        <v>1879</v>
      </c>
      <c r="T327"/>
      <c r="U327"/>
      <c r="V327"/>
      <c r="W327"/>
      <c r="X327" s="88"/>
      <c r="Y327"/>
      <c r="Z327"/>
      <c r="AA327"/>
      <c r="AB327"/>
      <c r="AC327"/>
      <c r="AD327"/>
      <c r="AF327" s="93" t="s">
        <v>2761</v>
      </c>
      <c r="AK327"/>
      <c r="AM327"/>
      <c r="AR327" s="97" t="s">
        <v>2848</v>
      </c>
      <c r="AS327" s="6" t="s">
        <v>348</v>
      </c>
      <c r="AT327" s="70" t="str" cm="1">
        <f t="array" ref="AT327">_xlfn.IFS(N327&lt;=2.5,"Assente o entro 2.5 cm",AND(L327="Con gradino/i",N327&gt;2.5,N327&lt;=5),"fra 2.5 e 5 cm",AND(L327="Con gradino/i",N327&gt;5,N327&lt;=10),"fra 5 e 10 cm",AND(L327="Con gradino/i",N327&gt;10,N327&lt;=15),"tra 10 e 15 cm",AND(L327="Con gradino/i",N327&gt;15),"oltre 15 cm",TRUE,"")</f>
        <v>fra 5 e 10 cm</v>
      </c>
      <c r="AU327" s="2" t="s">
        <v>2960</v>
      </c>
      <c r="AV327" s="2">
        <f t="shared" si="13"/>
        <v>50</v>
      </c>
      <c r="AW327" s="6" t="s">
        <v>3405</v>
      </c>
      <c r="AX327" s="2" t="s">
        <v>3425</v>
      </c>
      <c r="AY327" s="2" t="s">
        <v>3426</v>
      </c>
    </row>
    <row r="328" spans="1:51" ht="15.75" customHeight="1" thickBot="1" x14ac:dyDescent="0.3">
      <c r="A328" s="120" t="s">
        <v>1880</v>
      </c>
      <c r="B328" s="36" t="s">
        <v>3060</v>
      </c>
      <c r="C328" s="36" t="s">
        <v>1881</v>
      </c>
      <c r="D328" s="6" t="s">
        <v>341</v>
      </c>
      <c r="E328" s="3" t="str">
        <f t="shared" si="12"/>
        <v>Via saffi 14 b Bologna</v>
      </c>
      <c r="F328" s="40" t="s">
        <v>2161</v>
      </c>
      <c r="G328" s="38" t="str" cm="1">
        <f t="array" ref="G328">[1]!FINDLATITUDE(E328)</f>
        <v/>
      </c>
      <c r="H328" s="38" t="str" cm="1">
        <f t="array" ref="H328">[1]!FINDLONGITUDE(E328)</f>
        <v/>
      </c>
      <c r="I328" s="45" t="s">
        <v>2361</v>
      </c>
      <c r="J328" s="45" t="s">
        <v>2516</v>
      </c>
      <c r="K328" s="37"/>
      <c r="L328" s="72" t="s">
        <v>1203</v>
      </c>
      <c r="M328" s="120" t="s">
        <v>1498</v>
      </c>
      <c r="N328" s="36">
        <v>2</v>
      </c>
      <c r="O328" s="36" t="s">
        <v>5</v>
      </c>
      <c r="Q328" s="36" t="s">
        <v>3</v>
      </c>
      <c r="R328" s="36">
        <v>110</v>
      </c>
      <c r="S328" s="36" t="s">
        <v>5</v>
      </c>
      <c r="T328"/>
      <c r="U328"/>
      <c r="V328"/>
      <c r="W328"/>
      <c r="X328" s="88"/>
      <c r="Y328"/>
      <c r="Z328"/>
      <c r="AA328"/>
      <c r="AB328"/>
      <c r="AC328"/>
      <c r="AD328"/>
      <c r="AF328" s="90" t="s">
        <v>2762</v>
      </c>
      <c r="AK328"/>
      <c r="AM328"/>
      <c r="AR328" s="97" t="s">
        <v>2848</v>
      </c>
      <c r="AS328" s="6" t="s">
        <v>348</v>
      </c>
      <c r="AT328" s="70" t="str" cm="1">
        <f t="array" ref="AT328">_xlfn.IFS(N328&lt;=2.5,"Assente o entro 2.5 cm",AND(L328="Con gradino/i",N328&gt;2.5,N328&lt;=5),"fra 2.5 e 5 cm",AND(L328="Con gradino/i",N328&gt;5,N328&lt;=10),"fra 5 e 10 cm",AND(L328="Con gradino/i",N328&gt;10,N328&lt;=15),"tra 10 e 15 cm",AND(L328="Con gradino/i",N328&gt;15),"oltre 15 cm",TRUE,"")</f>
        <v>Assente o entro 2.5 cm</v>
      </c>
      <c r="AU328" s="2" t="s">
        <v>2959</v>
      </c>
      <c r="AV328" s="2">
        <f t="shared" si="13"/>
        <v>16.666666666666668</v>
      </c>
      <c r="AW328" s="6" t="s">
        <v>3405</v>
      </c>
      <c r="AX328" s="2" t="s">
        <v>3425</v>
      </c>
      <c r="AY328" s="2" t="s">
        <v>3426</v>
      </c>
    </row>
    <row r="329" spans="1:51" ht="15.75" customHeight="1" thickBot="1" x14ac:dyDescent="0.3">
      <c r="A329" s="120" t="s">
        <v>1882</v>
      </c>
      <c r="B329" s="36" t="s">
        <v>1</v>
      </c>
      <c r="C329" s="36" t="s">
        <v>1883</v>
      </c>
      <c r="D329" s="6" t="s">
        <v>341</v>
      </c>
      <c r="E329" s="3" t="str">
        <f t="shared" si="12"/>
        <v>Via saffi 16 b Bologna</v>
      </c>
      <c r="F329" s="40" t="s">
        <v>2162</v>
      </c>
      <c r="G329" s="38" t="str" cm="1">
        <f t="array" ref="G329">[1]!FINDLATITUDE(E329)</f>
        <v/>
      </c>
      <c r="H329" s="38" t="str" cm="1">
        <f t="array" ref="H329">[1]!FINDLONGITUDE(E329)</f>
        <v/>
      </c>
      <c r="I329" s="45" t="s">
        <v>2362</v>
      </c>
      <c r="J329" s="45" t="s">
        <v>2517</v>
      </c>
      <c r="K329" s="37"/>
      <c r="L329" s="122" t="s">
        <v>1205</v>
      </c>
      <c r="M329" s="120" t="s">
        <v>1498</v>
      </c>
      <c r="N329" s="36">
        <v>4</v>
      </c>
      <c r="O329" s="36" t="s">
        <v>5</v>
      </c>
      <c r="Q329" s="36" t="s">
        <v>3</v>
      </c>
      <c r="R329" s="36" t="s">
        <v>132</v>
      </c>
      <c r="S329" s="36" t="s">
        <v>5</v>
      </c>
      <c r="T329" s="36" t="s">
        <v>6</v>
      </c>
      <c r="U329" s="123" t="s">
        <v>1204</v>
      </c>
      <c r="V329">
        <v>26.5</v>
      </c>
      <c r="W329" s="86">
        <v>0.23</v>
      </c>
      <c r="X329" s="88"/>
      <c r="Y329"/>
      <c r="Z329"/>
      <c r="AA329"/>
      <c r="AB329"/>
      <c r="AC329"/>
      <c r="AD329"/>
      <c r="AF329" s="93" t="s">
        <v>2763</v>
      </c>
      <c r="AK329" s="90" t="s">
        <v>2764</v>
      </c>
      <c r="AM329"/>
      <c r="AR329" s="97" t="s">
        <v>2848</v>
      </c>
      <c r="AS329" s="6" t="s">
        <v>348</v>
      </c>
      <c r="AT329" s="70" t="str" cm="1">
        <f t="array" ref="AT329">_xlfn.IFS(N329&lt;=2.5,"Assente o entro 2.5 cm",AND(L329="Con gradino/i",N329&gt;2.5,N329&lt;=5),"fra 2.5 e 5 cm",AND(L329="Con gradino/i",N329&gt;5,N329&lt;=10),"fra 5 e 10 cm",AND(L329="Con gradino/i",N329&gt;10,N329&lt;=15),"tra 10 e 15 cm",AND(L329="Con gradino/i",N329&gt;15),"oltre 15 cm",TRUE,"")</f>
        <v>fra 2.5 e 5 cm</v>
      </c>
      <c r="AU329" s="2" t="s">
        <v>2957</v>
      </c>
      <c r="AV329" s="2">
        <f t="shared" si="13"/>
        <v>33.333333333333336</v>
      </c>
      <c r="AW329" s="6" t="s">
        <v>3405</v>
      </c>
      <c r="AX329" s="2" t="s">
        <v>3425</v>
      </c>
      <c r="AY329" s="2" t="s">
        <v>3426</v>
      </c>
    </row>
    <row r="330" spans="1:51" ht="15.75" customHeight="1" thickBot="1" x14ac:dyDescent="0.3">
      <c r="A330" s="120" t="s">
        <v>1884</v>
      </c>
      <c r="B330" s="36" t="s">
        <v>2562</v>
      </c>
      <c r="C330" s="36" t="s">
        <v>1885</v>
      </c>
      <c r="D330" s="6" t="s">
        <v>341</v>
      </c>
      <c r="E330" s="3" t="str">
        <f t="shared" si="12"/>
        <v>Via Andrea Costa 7/a Bologna</v>
      </c>
      <c r="F330" s="40" t="s">
        <v>2163</v>
      </c>
      <c r="G330" s="38" t="str" cm="1">
        <f t="array" ref="G330">[1]!FINDLATITUDE(E330)</f>
        <v/>
      </c>
      <c r="H330" s="38" t="str" cm="1">
        <f t="array" ref="H330">[1]!FINDLONGITUDE(E330)</f>
        <v/>
      </c>
      <c r="I330" s="45" t="s">
        <v>2265</v>
      </c>
      <c r="J330" s="45" t="s">
        <v>2420</v>
      </c>
      <c r="K330" s="107"/>
      <c r="L330" s="72" t="s">
        <v>1205</v>
      </c>
      <c r="M330" s="120" t="s">
        <v>1498</v>
      </c>
      <c r="N330" s="36">
        <v>4</v>
      </c>
      <c r="O330" s="36" t="s">
        <v>5</v>
      </c>
      <c r="Q330" s="36" t="s">
        <v>3</v>
      </c>
      <c r="R330" s="36">
        <v>86</v>
      </c>
      <c r="S330" s="36" t="s">
        <v>5</v>
      </c>
      <c r="T330" s="36" t="s">
        <v>16</v>
      </c>
      <c r="U330"/>
      <c r="V330"/>
      <c r="W330"/>
      <c r="X330" s="121"/>
      <c r="Y330"/>
      <c r="Z330"/>
      <c r="AA330"/>
      <c r="AB330"/>
      <c r="AC330"/>
      <c r="AD330"/>
      <c r="AF330" s="36" t="s">
        <v>2765</v>
      </c>
      <c r="AG330" s="45" t="s">
        <v>2880</v>
      </c>
      <c r="AK330"/>
      <c r="AM330"/>
      <c r="AR330" s="97" t="s">
        <v>2849</v>
      </c>
      <c r="AS330" s="6" t="s">
        <v>348</v>
      </c>
      <c r="AT330" s="70" t="str" cm="1">
        <f t="array" ref="AT330">_xlfn.IFS(N330&lt;=2.5,"Assente o entro 2.5 cm",AND(L330="Con gradino/i",N330&gt;2.5,N330&lt;=5),"fra 2.5 e 5 cm",AND(L330="Con gradino/i",N330&gt;5,N330&lt;=10),"fra 5 e 10 cm",AND(L330="Con gradino/i",N330&gt;10,N330&lt;=15),"tra 10 e 15 cm",AND(L330="Con gradino/i",N330&gt;15),"oltre 15 cm",TRUE,"")</f>
        <v>fra 2.5 e 5 cm</v>
      </c>
      <c r="AU330" s="2" t="s">
        <v>2957</v>
      </c>
      <c r="AV330" s="2">
        <f t="shared" si="13"/>
        <v>33.333333333333336</v>
      </c>
      <c r="AW330" s="6" t="s">
        <v>3401</v>
      </c>
      <c r="AX330" s="2" t="s">
        <v>3425</v>
      </c>
      <c r="AY330" s="2" t="s">
        <v>3426</v>
      </c>
    </row>
    <row r="331" spans="1:51" ht="15.75" customHeight="1" thickBot="1" x14ac:dyDescent="0.3">
      <c r="A331" s="120" t="s">
        <v>1565</v>
      </c>
      <c r="B331" s="36" t="s">
        <v>66</v>
      </c>
      <c r="C331" s="36" t="s">
        <v>1886</v>
      </c>
      <c r="D331" s="6" t="s">
        <v>341</v>
      </c>
      <c r="E331" s="3" t="str">
        <f t="shared" si="12"/>
        <v>Via Andrea costa 7/D Bologna</v>
      </c>
      <c r="F331" s="40" t="s">
        <v>2164</v>
      </c>
      <c r="G331" s="38" t="str" cm="1">
        <f t="array" ref="G331">[1]!FINDLATITUDE(E331)</f>
        <v/>
      </c>
      <c r="H331" s="38" t="str" cm="1">
        <f t="array" ref="H331">[1]!FINDLONGITUDE(E331)</f>
        <v/>
      </c>
      <c r="I331" s="45" t="s">
        <v>2265</v>
      </c>
      <c r="J331" s="45" t="s">
        <v>2420</v>
      </c>
      <c r="K331" s="37"/>
      <c r="L331" s="72" t="s">
        <v>1203</v>
      </c>
      <c r="M331" s="120" t="s">
        <v>1498</v>
      </c>
      <c r="N331" s="36">
        <v>2.5</v>
      </c>
      <c r="O331" s="36" t="s">
        <v>5</v>
      </c>
      <c r="Q331" s="36" t="s">
        <v>3</v>
      </c>
      <c r="R331" s="36">
        <v>93</v>
      </c>
      <c r="S331" s="36" t="s">
        <v>416</v>
      </c>
      <c r="T331" s="36" t="s">
        <v>16</v>
      </c>
      <c r="U331"/>
      <c r="V331"/>
      <c r="W331"/>
      <c r="X331" s="121"/>
      <c r="Y331"/>
      <c r="Z331"/>
      <c r="AA331"/>
      <c r="AB331"/>
      <c r="AC331"/>
      <c r="AD331"/>
      <c r="AF331" s="36" t="s">
        <v>2766</v>
      </c>
      <c r="AG331" s="45" t="s">
        <v>2881</v>
      </c>
      <c r="AK331"/>
      <c r="AM331"/>
      <c r="AR331" s="97" t="s">
        <v>2849</v>
      </c>
      <c r="AS331" s="6" t="s">
        <v>348</v>
      </c>
      <c r="AT331" s="70" t="str" cm="1">
        <f t="array" ref="AT331">_xlfn.IFS(N331&lt;=2.5,"Assente o entro 2.5 cm",AND(L331="Con gradino/i",N331&gt;2.5,N331&lt;=5),"fra 2.5 e 5 cm",AND(L331="Con gradino/i",N331&gt;5,N331&lt;=10),"fra 5 e 10 cm",AND(L331="Con gradino/i",N331&gt;10,N331&lt;=15),"tra 10 e 15 cm",AND(L331="Con gradino/i",N331&gt;15),"oltre 15 cm",TRUE,"")</f>
        <v>Assente o entro 2.5 cm</v>
      </c>
      <c r="AU331" s="2" t="s">
        <v>2959</v>
      </c>
      <c r="AV331" s="2">
        <f t="shared" si="13"/>
        <v>20.833333333333336</v>
      </c>
      <c r="AW331" s="6" t="s">
        <v>3401</v>
      </c>
      <c r="AX331" s="2" t="s">
        <v>3425</v>
      </c>
      <c r="AY331" s="2" t="s">
        <v>3426</v>
      </c>
    </row>
    <row r="332" spans="1:51" ht="15.75" customHeight="1" thickBot="1" x14ac:dyDescent="0.3">
      <c r="A332" s="120" t="s">
        <v>1887</v>
      </c>
      <c r="B332" s="36" t="s">
        <v>1770</v>
      </c>
      <c r="C332" s="36" t="s">
        <v>1888</v>
      </c>
      <c r="D332" s="6" t="s">
        <v>341</v>
      </c>
      <c r="E332" s="3" t="str">
        <f t="shared" si="12"/>
        <v>Via Andrea costa 35b Bologna</v>
      </c>
      <c r="F332" s="40" t="s">
        <v>2165</v>
      </c>
      <c r="G332" s="38" t="str" cm="1">
        <f t="array" ref="G332">[1]!FINDLATITUDE(E332)</f>
        <v/>
      </c>
      <c r="H332" s="38" t="str" cm="1">
        <f t="array" ref="H332">[1]!FINDLONGITUDE(E332)</f>
        <v/>
      </c>
      <c r="I332" s="45" t="s">
        <v>2269</v>
      </c>
      <c r="J332" s="45" t="s">
        <v>2424</v>
      </c>
      <c r="K332" s="37"/>
      <c r="L332" s="72" t="s">
        <v>1205</v>
      </c>
      <c r="M332" s="120" t="s">
        <v>1498</v>
      </c>
      <c r="N332" s="36">
        <v>10</v>
      </c>
      <c r="O332" s="36" t="s">
        <v>5</v>
      </c>
      <c r="Q332" s="36" t="s">
        <v>3</v>
      </c>
      <c r="R332" s="36">
        <v>81</v>
      </c>
      <c r="S332" s="36" t="s">
        <v>5</v>
      </c>
      <c r="T332" s="36" t="s">
        <v>16</v>
      </c>
      <c r="U332"/>
      <c r="V332"/>
      <c r="W332"/>
      <c r="X332" s="121"/>
      <c r="Y332"/>
      <c r="Z332"/>
      <c r="AA332"/>
      <c r="AB332"/>
      <c r="AC332"/>
      <c r="AD332"/>
      <c r="AF332" s="36" t="s">
        <v>2767</v>
      </c>
      <c r="AG332" s="45" t="s">
        <v>2882</v>
      </c>
      <c r="AK332"/>
      <c r="AM332"/>
      <c r="AR332" s="97" t="s">
        <v>2849</v>
      </c>
      <c r="AS332" s="6" t="s">
        <v>348</v>
      </c>
      <c r="AT332" s="70" t="str" cm="1">
        <f t="array" ref="AT332">_xlfn.IFS(N332&lt;=2.5,"Assente o entro 2.5 cm",AND(L332="Con gradino/i",N332&gt;2.5,N332&lt;=5),"fra 2.5 e 5 cm",AND(L332="Con gradino/i",N332&gt;5,N332&lt;=10),"fra 5 e 10 cm",AND(L332="Con gradino/i",N332&gt;10,N332&lt;=15),"tra 10 e 15 cm",AND(L332="Con gradino/i",N332&gt;15),"oltre 15 cm",TRUE,"")</f>
        <v>fra 5 e 10 cm</v>
      </c>
      <c r="AU332" s="2" t="s">
        <v>2960</v>
      </c>
      <c r="AV332" s="2">
        <f t="shared" si="13"/>
        <v>83.333333333333343</v>
      </c>
      <c r="AW332" s="6" t="s">
        <v>3401</v>
      </c>
      <c r="AX332" s="2" t="s">
        <v>3425</v>
      </c>
      <c r="AY332" s="2" t="s">
        <v>3426</v>
      </c>
    </row>
    <row r="333" spans="1:51" ht="15.75" customHeight="1" thickBot="1" x14ac:dyDescent="0.3">
      <c r="A333" s="120" t="s">
        <v>1889</v>
      </c>
      <c r="B333" s="36" t="s">
        <v>66</v>
      </c>
      <c r="C333" s="36" t="s">
        <v>1890</v>
      </c>
      <c r="D333" s="6" t="s">
        <v>341</v>
      </c>
      <c r="E333" s="3" t="str">
        <f t="shared" si="12"/>
        <v>Via Andrea costa 39b Bologna</v>
      </c>
      <c r="F333" s="40" t="s">
        <v>2166</v>
      </c>
      <c r="G333" s="38" t="str" cm="1">
        <f t="array" ref="G333">[1]!FINDLATITUDE(E333)</f>
        <v/>
      </c>
      <c r="H333" s="38" t="str" cm="1">
        <f t="array" ref="H333">[1]!FINDLONGITUDE(E333)</f>
        <v/>
      </c>
      <c r="I333" s="45" t="s">
        <v>2363</v>
      </c>
      <c r="J333" s="45" t="s">
        <v>2518</v>
      </c>
      <c r="K333" s="37"/>
      <c r="L333" s="72" t="s">
        <v>1205</v>
      </c>
      <c r="M333" s="120" t="s">
        <v>1498</v>
      </c>
      <c r="N333" s="36">
        <v>14</v>
      </c>
      <c r="O333" s="36" t="s">
        <v>5</v>
      </c>
      <c r="Q333" s="36" t="s">
        <v>3</v>
      </c>
      <c r="R333" s="36">
        <v>91</v>
      </c>
      <c r="S333" s="36" t="s">
        <v>5</v>
      </c>
      <c r="T333" s="36" t="s">
        <v>16</v>
      </c>
      <c r="U333"/>
      <c r="V333"/>
      <c r="W333"/>
      <c r="X333" s="121"/>
      <c r="Y333"/>
      <c r="Z333"/>
      <c r="AA333"/>
      <c r="AB333"/>
      <c r="AC333"/>
      <c r="AD333"/>
      <c r="AF333" s="36" t="s">
        <v>2768</v>
      </c>
      <c r="AG333" s="45" t="s">
        <v>2883</v>
      </c>
      <c r="AK333"/>
      <c r="AM333"/>
      <c r="AR333" s="97" t="s">
        <v>2849</v>
      </c>
      <c r="AS333" s="6" t="s">
        <v>348</v>
      </c>
      <c r="AT333" s="70" t="str" cm="1">
        <f t="array" ref="AT333">_xlfn.IFS(N333&lt;=2.5,"Assente o entro 2.5 cm",AND(L333="Con gradino/i",N333&gt;2.5,N333&lt;=5),"fra 2.5 e 5 cm",AND(L333="Con gradino/i",N333&gt;5,N333&lt;=10),"fra 5 e 10 cm",AND(L333="Con gradino/i",N333&gt;10,N333&lt;=15),"tra 10 e 15 cm",AND(L333="Con gradino/i",N333&gt;15),"oltre 15 cm",TRUE,"")</f>
        <v>tra 10 e 15 cm</v>
      </c>
      <c r="AU333" s="2" t="s">
        <v>2961</v>
      </c>
      <c r="AV333" s="2">
        <f t="shared" si="13"/>
        <v>116.66666666666667</v>
      </c>
      <c r="AW333" s="6" t="s">
        <v>3401</v>
      </c>
      <c r="AX333" s="2" t="s">
        <v>3425</v>
      </c>
      <c r="AY333" s="2" t="s">
        <v>3426</v>
      </c>
    </row>
    <row r="334" spans="1:51" ht="15.75" customHeight="1" thickBot="1" x14ac:dyDescent="0.3">
      <c r="A334" s="120" t="s">
        <v>1891</v>
      </c>
      <c r="B334" s="36" t="s">
        <v>66</v>
      </c>
      <c r="C334" s="36" t="s">
        <v>1892</v>
      </c>
      <c r="D334" s="6" t="s">
        <v>341</v>
      </c>
      <c r="E334" s="3" t="str">
        <f t="shared" si="12"/>
        <v>Via Andrea costa 39a Bologna</v>
      </c>
      <c r="F334" s="40" t="s">
        <v>2167</v>
      </c>
      <c r="G334" s="38" t="str" cm="1">
        <f t="array" ref="G334">[1]!FINDLATITUDE(E334)</f>
        <v/>
      </c>
      <c r="H334" s="38" t="str" cm="1">
        <f t="array" ref="H334">[1]!FINDLONGITUDE(E334)</f>
        <v/>
      </c>
      <c r="I334" s="45" t="s">
        <v>2364</v>
      </c>
      <c r="J334" s="45" t="s">
        <v>2519</v>
      </c>
      <c r="K334" s="37"/>
      <c r="L334" s="72" t="s">
        <v>1205</v>
      </c>
      <c r="M334" s="120" t="s">
        <v>1498</v>
      </c>
      <c r="N334" s="36">
        <v>14</v>
      </c>
      <c r="O334" s="36" t="s">
        <v>5</v>
      </c>
      <c r="Q334" s="36" t="s">
        <v>3</v>
      </c>
      <c r="R334" s="36">
        <v>91</v>
      </c>
      <c r="S334" s="36" t="s">
        <v>5</v>
      </c>
      <c r="T334" s="36" t="s">
        <v>16</v>
      </c>
      <c r="U334"/>
      <c r="V334"/>
      <c r="W334"/>
      <c r="X334" s="121"/>
      <c r="Y334"/>
      <c r="Z334"/>
      <c r="AA334"/>
      <c r="AB334"/>
      <c r="AC334"/>
      <c r="AD334"/>
      <c r="AF334"/>
      <c r="AK334" s="36" t="s">
        <v>2769</v>
      </c>
      <c r="AL334" s="45" t="s">
        <v>2770</v>
      </c>
      <c r="AM334"/>
      <c r="AR334" s="97" t="s">
        <v>2849</v>
      </c>
      <c r="AS334" s="6" t="s">
        <v>348</v>
      </c>
      <c r="AT334" s="70" t="str" cm="1">
        <f t="array" ref="AT334">_xlfn.IFS(N334&lt;=2.5,"Assente o entro 2.5 cm",AND(L334="Con gradino/i",N334&gt;2.5,N334&lt;=5),"fra 2.5 e 5 cm",AND(L334="Con gradino/i",N334&gt;5,N334&lt;=10),"fra 5 e 10 cm",AND(L334="Con gradino/i",N334&gt;10,N334&lt;=15),"tra 10 e 15 cm",AND(L334="Con gradino/i",N334&gt;15),"oltre 15 cm",TRUE,"")</f>
        <v>tra 10 e 15 cm</v>
      </c>
      <c r="AU334" s="2" t="s">
        <v>2961</v>
      </c>
      <c r="AV334" s="2">
        <f t="shared" si="13"/>
        <v>116.66666666666667</v>
      </c>
      <c r="AW334" s="6" t="s">
        <v>3401</v>
      </c>
      <c r="AX334" s="2" t="s">
        <v>3425</v>
      </c>
      <c r="AY334" s="2" t="s">
        <v>3426</v>
      </c>
    </row>
    <row r="335" spans="1:51" ht="15.75" customHeight="1" thickBot="1" x14ac:dyDescent="0.3">
      <c r="A335" s="120" t="s">
        <v>1583</v>
      </c>
      <c r="B335" s="36" t="s">
        <v>1828</v>
      </c>
      <c r="C335" s="36" t="s">
        <v>1893</v>
      </c>
      <c r="D335" s="6" t="s">
        <v>341</v>
      </c>
      <c r="E335" s="3" t="str">
        <f t="shared" si="12"/>
        <v>Via Andrea costa 43b Bologna</v>
      </c>
      <c r="F335" s="40" t="s">
        <v>2168</v>
      </c>
      <c r="G335" s="38" t="str" cm="1">
        <f t="array" ref="G335">[1]!FINDLATITUDE(E335)</f>
        <v/>
      </c>
      <c r="H335" s="38" t="str" cm="1">
        <f t="array" ref="H335">[1]!FINDLONGITUDE(E335)</f>
        <v/>
      </c>
      <c r="I335" s="45" t="s">
        <v>2274</v>
      </c>
      <c r="J335" s="45" t="s">
        <v>2429</v>
      </c>
      <c r="K335" s="37"/>
      <c r="L335" s="72" t="s">
        <v>1205</v>
      </c>
      <c r="M335" s="120" t="s">
        <v>1498</v>
      </c>
      <c r="N335" s="36">
        <v>6</v>
      </c>
      <c r="O335" s="36" t="s">
        <v>5</v>
      </c>
      <c r="Q335" s="36" t="s">
        <v>3</v>
      </c>
      <c r="R335" s="36">
        <v>82</v>
      </c>
      <c r="S335" s="36" t="s">
        <v>5</v>
      </c>
      <c r="T335" s="36" t="s">
        <v>16</v>
      </c>
      <c r="U335"/>
      <c r="V335"/>
      <c r="W335"/>
      <c r="X335" s="121"/>
      <c r="Y335"/>
      <c r="Z335"/>
      <c r="AA335"/>
      <c r="AB335"/>
      <c r="AC335"/>
      <c r="AD335"/>
      <c r="AF335" s="36" t="s">
        <v>2771</v>
      </c>
      <c r="AG335" s="45" t="s">
        <v>2884</v>
      </c>
      <c r="AK335"/>
      <c r="AM335"/>
      <c r="AR335" s="97" t="s">
        <v>2849</v>
      </c>
      <c r="AS335" s="6" t="s">
        <v>348</v>
      </c>
      <c r="AT335" s="70" t="str" cm="1">
        <f t="array" ref="AT335">_xlfn.IFS(N335&lt;=2.5,"Assente o entro 2.5 cm",AND(L335="Con gradino/i",N335&gt;2.5,N335&lt;=5),"fra 2.5 e 5 cm",AND(L335="Con gradino/i",N335&gt;5,N335&lt;=10),"fra 5 e 10 cm",AND(L335="Con gradino/i",N335&gt;10,N335&lt;=15),"tra 10 e 15 cm",AND(L335="Con gradino/i",N335&gt;15),"oltre 15 cm",TRUE,"")</f>
        <v>fra 5 e 10 cm</v>
      </c>
      <c r="AU335" s="2" t="s">
        <v>2960</v>
      </c>
      <c r="AV335" s="2">
        <f t="shared" si="13"/>
        <v>50</v>
      </c>
      <c r="AW335" s="6" t="s">
        <v>3401</v>
      </c>
      <c r="AX335" s="2" t="s">
        <v>3425</v>
      </c>
      <c r="AY335" s="2" t="s">
        <v>3426</v>
      </c>
    </row>
    <row r="336" spans="1:51" ht="15.75" customHeight="1" thickBot="1" x14ac:dyDescent="0.3">
      <c r="A336" s="120" t="s">
        <v>1584</v>
      </c>
      <c r="B336" s="36" t="s">
        <v>66</v>
      </c>
      <c r="C336" s="36" t="s">
        <v>1894</v>
      </c>
      <c r="D336" s="6" t="s">
        <v>341</v>
      </c>
      <c r="E336" s="3" t="str">
        <f t="shared" si="12"/>
        <v>Via Andrea costa 43c Bologna</v>
      </c>
      <c r="F336" s="40" t="s">
        <v>2169</v>
      </c>
      <c r="G336" s="38" t="str" cm="1">
        <f t="array" ref="G336">[1]!FINDLATITUDE(E336)</f>
        <v/>
      </c>
      <c r="H336" s="38" t="str" cm="1">
        <f t="array" ref="H336">[1]!FINDLONGITUDE(E336)</f>
        <v/>
      </c>
      <c r="I336" s="45" t="s">
        <v>2275</v>
      </c>
      <c r="J336" s="45" t="s">
        <v>2430</v>
      </c>
      <c r="K336" s="37"/>
      <c r="L336" s="72" t="s">
        <v>1205</v>
      </c>
      <c r="M336" s="120" t="s">
        <v>1498</v>
      </c>
      <c r="N336" s="36">
        <v>3</v>
      </c>
      <c r="O336" s="36" t="s">
        <v>5</v>
      </c>
      <c r="Q336" s="36" t="s">
        <v>1895</v>
      </c>
      <c r="R336" s="36">
        <v>79</v>
      </c>
      <c r="S336" s="36" t="s">
        <v>5</v>
      </c>
      <c r="T336" s="36" t="s">
        <v>16</v>
      </c>
      <c r="U336"/>
      <c r="V336"/>
      <c r="W336"/>
      <c r="X336" s="121"/>
      <c r="Y336"/>
      <c r="Z336"/>
      <c r="AA336"/>
      <c r="AB336"/>
      <c r="AC336"/>
      <c r="AD336"/>
      <c r="AF336" s="36" t="s">
        <v>2772</v>
      </c>
      <c r="AG336" s="45" t="s">
        <v>2885</v>
      </c>
      <c r="AK336"/>
      <c r="AM336"/>
      <c r="AR336" s="97" t="s">
        <v>2849</v>
      </c>
      <c r="AS336" s="6" t="s">
        <v>348</v>
      </c>
      <c r="AT336" s="70" t="str" cm="1">
        <f t="array" ref="AT336">_xlfn.IFS(N336&lt;=2.5,"Assente o entro 2.5 cm",AND(L336="Con gradino/i",N336&gt;2.5,N336&lt;=5),"fra 2.5 e 5 cm",AND(L336="Con gradino/i",N336&gt;5,N336&lt;=10),"fra 5 e 10 cm",AND(L336="Con gradino/i",N336&gt;10,N336&lt;=15),"tra 10 e 15 cm",AND(L336="Con gradino/i",N336&gt;15),"oltre 15 cm",TRUE,"")</f>
        <v>fra 2.5 e 5 cm</v>
      </c>
      <c r="AU336" s="2" t="s">
        <v>2957</v>
      </c>
      <c r="AV336" s="2">
        <f t="shared" si="13"/>
        <v>25</v>
      </c>
      <c r="AW336" s="6" t="s">
        <v>3401</v>
      </c>
      <c r="AX336" s="2" t="s">
        <v>3425</v>
      </c>
      <c r="AY336" s="2" t="s">
        <v>3426</v>
      </c>
    </row>
    <row r="337" spans="1:51" ht="15.75" customHeight="1" thickBot="1" x14ac:dyDescent="0.3">
      <c r="A337" s="120" t="s">
        <v>1587</v>
      </c>
      <c r="B337" s="36" t="s">
        <v>66</v>
      </c>
      <c r="C337" s="36" t="s">
        <v>1896</v>
      </c>
      <c r="D337" s="6" t="s">
        <v>341</v>
      </c>
      <c r="E337" s="3" t="str">
        <f t="shared" si="12"/>
        <v>Via Andrea Costa 45b Bologna</v>
      </c>
      <c r="F337" s="40" t="s">
        <v>2170</v>
      </c>
      <c r="G337" s="38" t="str" cm="1">
        <f t="array" ref="G337">[1]!FINDLATITUDE(E337)</f>
        <v/>
      </c>
      <c r="H337" s="38" t="str" cm="1">
        <f t="array" ref="H337">[1]!FINDLONGITUDE(E337)</f>
        <v/>
      </c>
      <c r="I337" s="45" t="s">
        <v>2276</v>
      </c>
      <c r="J337" s="45" t="s">
        <v>2431</v>
      </c>
      <c r="K337" s="37"/>
      <c r="L337" s="72" t="s">
        <v>1205</v>
      </c>
      <c r="M337" s="120" t="s">
        <v>1498</v>
      </c>
      <c r="N337" s="36">
        <v>11</v>
      </c>
      <c r="O337" s="36" t="s">
        <v>5</v>
      </c>
      <c r="Q337" s="36" t="s">
        <v>3</v>
      </c>
      <c r="R337" s="36">
        <v>84</v>
      </c>
      <c r="S337" s="36" t="s">
        <v>5</v>
      </c>
      <c r="T337" s="36" t="s">
        <v>16</v>
      </c>
      <c r="U337"/>
      <c r="V337"/>
      <c r="W337"/>
      <c r="X337" s="121"/>
      <c r="Y337"/>
      <c r="Z337"/>
      <c r="AA337"/>
      <c r="AB337"/>
      <c r="AC337"/>
      <c r="AD337"/>
      <c r="AF337" s="36" t="s">
        <v>2773</v>
      </c>
      <c r="AG337" s="45" t="s">
        <v>2886</v>
      </c>
      <c r="AK337"/>
      <c r="AM337"/>
      <c r="AR337" s="97" t="s">
        <v>2849</v>
      </c>
      <c r="AS337" s="6" t="s">
        <v>348</v>
      </c>
      <c r="AT337" s="70" t="str" cm="1">
        <f t="array" ref="AT337">_xlfn.IFS(N337&lt;=2.5,"Assente o entro 2.5 cm",AND(L337="Con gradino/i",N337&gt;2.5,N337&lt;=5),"fra 2.5 e 5 cm",AND(L337="Con gradino/i",N337&gt;5,N337&lt;=10),"fra 5 e 10 cm",AND(L337="Con gradino/i",N337&gt;10,N337&lt;=15),"tra 10 e 15 cm",AND(L337="Con gradino/i",N337&gt;15),"oltre 15 cm",TRUE,"")</f>
        <v>tra 10 e 15 cm</v>
      </c>
      <c r="AU337" s="2" t="s">
        <v>2961</v>
      </c>
      <c r="AV337" s="2">
        <f t="shared" si="13"/>
        <v>91.666666666666671</v>
      </c>
      <c r="AW337" s="6" t="s">
        <v>3401</v>
      </c>
      <c r="AX337" s="2" t="s">
        <v>3425</v>
      </c>
      <c r="AY337" s="2" t="s">
        <v>3426</v>
      </c>
    </row>
    <row r="338" spans="1:51" ht="15.75" customHeight="1" thickBot="1" x14ac:dyDescent="0.3">
      <c r="A338" s="120" t="s">
        <v>1897</v>
      </c>
      <c r="B338" s="36" t="s">
        <v>1159</v>
      </c>
      <c r="C338" s="36" t="s">
        <v>1898</v>
      </c>
      <c r="D338" s="6" t="s">
        <v>341</v>
      </c>
      <c r="E338" s="3" t="str">
        <f t="shared" ref="E338:E399" si="14">CONCATENATE(C338," ",D338)</f>
        <v>Via Andrea costa 89 Bologna</v>
      </c>
      <c r="F338" s="40" t="s">
        <v>2171</v>
      </c>
      <c r="G338" s="38" t="str" cm="1">
        <f t="array" ref="G338">[1]!FINDLATITUDE(E338)</f>
        <v/>
      </c>
      <c r="H338" s="38" t="str" cm="1">
        <f t="array" ref="H338">[1]!FINDLONGITUDE(E338)</f>
        <v/>
      </c>
      <c r="I338" s="45" t="s">
        <v>2365</v>
      </c>
      <c r="J338" s="45" t="s">
        <v>2520</v>
      </c>
      <c r="K338" s="37"/>
      <c r="L338" s="72" t="s">
        <v>1203</v>
      </c>
      <c r="M338" s="120" t="s">
        <v>1514</v>
      </c>
      <c r="N338" s="36">
        <v>87</v>
      </c>
      <c r="O338" s="36" t="s">
        <v>1560</v>
      </c>
      <c r="P338" s="46" t="s">
        <v>1180</v>
      </c>
      <c r="Q338" s="36" t="s">
        <v>3</v>
      </c>
      <c r="R338" s="36">
        <v>100</v>
      </c>
      <c r="S338" s="36" t="s">
        <v>5</v>
      </c>
      <c r="T338" s="36" t="s">
        <v>16</v>
      </c>
      <c r="U338"/>
      <c r="V338"/>
      <c r="W338"/>
      <c r="X338" s="121"/>
      <c r="Y338"/>
      <c r="Z338"/>
      <c r="AA338"/>
      <c r="AB338"/>
      <c r="AC338"/>
      <c r="AD338"/>
      <c r="AF338" s="36" t="s">
        <v>2774</v>
      </c>
      <c r="AG338" s="45" t="s">
        <v>2887</v>
      </c>
      <c r="AH338" s="45" t="s">
        <v>2888</v>
      </c>
      <c r="AK338"/>
      <c r="AM338"/>
      <c r="AR338" s="97" t="s">
        <v>2849</v>
      </c>
      <c r="AS338" s="6" t="s">
        <v>348</v>
      </c>
      <c r="AT338" s="70" t="str" cm="1">
        <f t="array" ref="AT338">_xlfn.IFS(N338&lt;=2.5,"Assente o entro 2.5 cm",AND(L338="Con gradino/i",N338&gt;2.5,N338&lt;=5),"fra 2.5 e 5 cm",AND(L338="Con gradino/i",N338&gt;5,N338&lt;=10),"fra 5 e 10 cm",AND(L338="Con gradino/i",N338&gt;10,N338&lt;=15),"tra 10 e 15 cm",AND(L338="Con gradino/i",N338&gt;15),"oltre 15 cm",TRUE,"")</f>
        <v/>
      </c>
      <c r="AV338" s="2">
        <f t="shared" si="13"/>
        <v>725</v>
      </c>
      <c r="AW338" s="6" t="s">
        <v>3401</v>
      </c>
      <c r="AX338" s="2" t="s">
        <v>3425</v>
      </c>
      <c r="AY338" s="2" t="s">
        <v>3426</v>
      </c>
    </row>
    <row r="339" spans="1:51" ht="15.75" customHeight="1" thickBot="1" x14ac:dyDescent="0.3">
      <c r="A339" s="120" t="s">
        <v>1899</v>
      </c>
      <c r="B339" s="36" t="s">
        <v>66</v>
      </c>
      <c r="C339" s="36" t="s">
        <v>1900</v>
      </c>
      <c r="D339" s="6" t="s">
        <v>341</v>
      </c>
      <c r="E339" s="3" t="str">
        <f t="shared" si="14"/>
        <v>via Olindo Guerrini 2a Bologna</v>
      </c>
      <c r="F339" s="40" t="s">
        <v>2172</v>
      </c>
      <c r="G339" s="38" t="str" cm="1">
        <f t="array" ref="G339">[1]!FINDLATITUDE(E339)</f>
        <v/>
      </c>
      <c r="H339" s="38" t="str" cm="1">
        <f t="array" ref="H339">[1]!FINDLONGITUDE(E339)</f>
        <v/>
      </c>
      <c r="I339" s="45" t="s">
        <v>2366</v>
      </c>
      <c r="J339" s="45" t="s">
        <v>2521</v>
      </c>
      <c r="K339" s="37"/>
      <c r="L339" s="72" t="s">
        <v>1205</v>
      </c>
      <c r="M339" s="120" t="s">
        <v>1498</v>
      </c>
      <c r="N339" s="36">
        <v>9</v>
      </c>
      <c r="O339" s="36" t="s">
        <v>5</v>
      </c>
      <c r="Q339" s="36" t="s">
        <v>3</v>
      </c>
      <c r="R339" s="36">
        <v>100</v>
      </c>
      <c r="S339" s="36" t="s">
        <v>5</v>
      </c>
      <c r="T339" s="36" t="s">
        <v>16</v>
      </c>
      <c r="U339"/>
      <c r="V339"/>
      <c r="W339"/>
      <c r="X339" s="121"/>
      <c r="Y339"/>
      <c r="Z339"/>
      <c r="AA339"/>
      <c r="AB339"/>
      <c r="AC339"/>
      <c r="AD339"/>
      <c r="AF339" s="36" t="s">
        <v>2775</v>
      </c>
      <c r="AG339" s="45" t="s">
        <v>2889</v>
      </c>
      <c r="AK339"/>
      <c r="AM339"/>
      <c r="AR339" s="97" t="s">
        <v>2849</v>
      </c>
      <c r="AS339" s="6" t="s">
        <v>348</v>
      </c>
      <c r="AT339" s="70" t="str" cm="1">
        <f t="array" ref="AT339">_xlfn.IFS(N339&lt;=2.5,"Assente o entro 2.5 cm",AND(L339="Con gradino/i",N339&gt;2.5,N339&lt;=5),"fra 2.5 e 5 cm",AND(L339="Con gradino/i",N339&gt;5,N339&lt;=10),"fra 5 e 10 cm",AND(L339="Con gradino/i",N339&gt;10,N339&lt;=15),"tra 10 e 15 cm",AND(L339="Con gradino/i",N339&gt;15),"oltre 15 cm",TRUE,"")</f>
        <v>fra 5 e 10 cm</v>
      </c>
      <c r="AU339" s="2" t="s">
        <v>2960</v>
      </c>
      <c r="AV339" s="2">
        <f t="shared" si="13"/>
        <v>75</v>
      </c>
      <c r="AW339" s="6" t="s">
        <v>3401</v>
      </c>
      <c r="AX339" s="2" t="s">
        <v>3425</v>
      </c>
      <c r="AY339" s="2" t="s">
        <v>3426</v>
      </c>
    </row>
    <row r="340" spans="1:51" ht="15.75" customHeight="1" thickBot="1" x14ac:dyDescent="0.3">
      <c r="A340" s="120" t="s">
        <v>1901</v>
      </c>
      <c r="B340" s="36" t="s">
        <v>1828</v>
      </c>
      <c r="C340" s="36" t="s">
        <v>1902</v>
      </c>
      <c r="D340" s="6" t="s">
        <v>341</v>
      </c>
      <c r="E340" s="3" t="str">
        <f t="shared" si="14"/>
        <v>Via Andrea costa 121a Bologna</v>
      </c>
      <c r="F340" s="40" t="s">
        <v>2173</v>
      </c>
      <c r="G340" s="38" t="str" cm="1">
        <f t="array" ref="G340">[1]!FINDLATITUDE(E340)</f>
        <v/>
      </c>
      <c r="H340" s="38" t="str" cm="1">
        <f t="array" ref="H340">[1]!FINDLONGITUDE(E340)</f>
        <v/>
      </c>
      <c r="I340" s="45" t="s">
        <v>2281</v>
      </c>
      <c r="J340" s="45" t="s">
        <v>2436</v>
      </c>
      <c r="K340" s="37"/>
      <c r="L340" s="72" t="s">
        <v>1205</v>
      </c>
      <c r="M340" s="120" t="s">
        <v>1498</v>
      </c>
      <c r="N340" s="36">
        <v>26</v>
      </c>
      <c r="O340" s="36" t="s">
        <v>5</v>
      </c>
      <c r="Q340" s="36" t="s">
        <v>3</v>
      </c>
      <c r="R340" s="36">
        <v>91</v>
      </c>
      <c r="S340" s="36" t="s">
        <v>1903</v>
      </c>
      <c r="T340" s="36" t="s">
        <v>16</v>
      </c>
      <c r="U340"/>
      <c r="V340"/>
      <c r="W340"/>
      <c r="X340" s="121"/>
      <c r="Y340"/>
      <c r="Z340"/>
      <c r="AA340"/>
      <c r="AB340"/>
      <c r="AC340"/>
      <c r="AD340"/>
      <c r="AF340" s="36" t="s">
        <v>2776</v>
      </c>
      <c r="AG340" s="45" t="s">
        <v>2890</v>
      </c>
      <c r="AK340"/>
      <c r="AM340"/>
      <c r="AR340" s="97" t="s">
        <v>2849</v>
      </c>
      <c r="AS340" s="6" t="s">
        <v>348</v>
      </c>
      <c r="AT340" s="70" t="str" cm="1">
        <f t="array" ref="AT340">_xlfn.IFS(N340&lt;=2.5,"Assente o entro 2.5 cm",AND(L340="Con gradino/i",N340&gt;2.5,N340&lt;=5),"fra 2.5 e 5 cm",AND(L340="Con gradino/i",N340&gt;5,N340&lt;=10),"fra 5 e 10 cm",AND(L340="Con gradino/i",N340&gt;10,N340&lt;=15),"tra 10 e 15 cm",AND(L340="Con gradino/i",N340&gt;15),"oltre 15 cm",TRUE,"")</f>
        <v>oltre 15 cm</v>
      </c>
      <c r="AU340" s="2" t="s">
        <v>2958</v>
      </c>
      <c r="AV340" s="2">
        <f t="shared" si="13"/>
        <v>216.66666666666669</v>
      </c>
      <c r="AW340" s="6" t="s">
        <v>3401</v>
      </c>
      <c r="AX340" s="2" t="s">
        <v>3425</v>
      </c>
      <c r="AY340" s="2" t="s">
        <v>3426</v>
      </c>
    </row>
    <row r="341" spans="1:51" ht="15.75" customHeight="1" thickBot="1" x14ac:dyDescent="0.3">
      <c r="A341" s="120" t="s">
        <v>1904</v>
      </c>
      <c r="B341" s="36" t="s">
        <v>1</v>
      </c>
      <c r="C341" s="36" t="s">
        <v>1905</v>
      </c>
      <c r="D341" s="6" t="s">
        <v>341</v>
      </c>
      <c r="E341" s="3" t="str">
        <f t="shared" si="14"/>
        <v>Via Andrea costa 125f Bologna</v>
      </c>
      <c r="F341" s="40" t="s">
        <v>2174</v>
      </c>
      <c r="G341" s="38" t="str" cm="1">
        <f t="array" ref="G341">[1]!FINDLATITUDE(E341)</f>
        <v/>
      </c>
      <c r="H341" s="38" t="str" cm="1">
        <f t="array" ref="H341">[1]!FINDLONGITUDE(E341)</f>
        <v/>
      </c>
      <c r="I341" s="45" t="s">
        <v>2284</v>
      </c>
      <c r="J341" s="45" t="s">
        <v>2439</v>
      </c>
      <c r="K341" s="37"/>
      <c r="L341" s="72" t="s">
        <v>1205</v>
      </c>
      <c r="M341" s="120" t="s">
        <v>1498</v>
      </c>
      <c r="N341" s="36">
        <v>13</v>
      </c>
      <c r="O341" s="36" t="s">
        <v>5</v>
      </c>
      <c r="Q341" s="36" t="s">
        <v>3</v>
      </c>
      <c r="R341" s="36">
        <v>89</v>
      </c>
      <c r="S341" s="36" t="s">
        <v>5</v>
      </c>
      <c r="T341" s="36" t="s">
        <v>6</v>
      </c>
      <c r="U341" s="123" t="s">
        <v>1203</v>
      </c>
      <c r="V341"/>
      <c r="W341" s="86"/>
      <c r="X341" s="121"/>
      <c r="Y341"/>
      <c r="Z341"/>
      <c r="AA341"/>
      <c r="AB341"/>
      <c r="AC341"/>
      <c r="AD341"/>
      <c r="AF341" s="36" t="s">
        <v>2777</v>
      </c>
      <c r="AG341" s="45" t="s">
        <v>2891</v>
      </c>
      <c r="AH341" s="45" t="s">
        <v>2892</v>
      </c>
      <c r="AK341"/>
      <c r="AM341"/>
      <c r="AR341" s="97" t="s">
        <v>2849</v>
      </c>
      <c r="AS341" s="6" t="s">
        <v>348</v>
      </c>
      <c r="AT341" s="70" t="str" cm="1">
        <f t="array" ref="AT341">_xlfn.IFS(N341&lt;=2.5,"Assente o entro 2.5 cm",AND(L341="Con gradino/i",N341&gt;2.5,N341&lt;=5),"fra 2.5 e 5 cm",AND(L341="Con gradino/i",N341&gt;5,N341&lt;=10),"fra 5 e 10 cm",AND(L341="Con gradino/i",N341&gt;10,N341&lt;=15),"tra 10 e 15 cm",AND(L341="Con gradino/i",N341&gt;15),"oltre 15 cm",TRUE,"")</f>
        <v>tra 10 e 15 cm</v>
      </c>
      <c r="AU341" s="2" t="s">
        <v>2961</v>
      </c>
      <c r="AV341" s="2">
        <f t="shared" si="13"/>
        <v>108.33333333333334</v>
      </c>
      <c r="AW341" s="6" t="s">
        <v>3401</v>
      </c>
      <c r="AX341" s="2" t="s">
        <v>3425</v>
      </c>
      <c r="AY341" s="2" t="s">
        <v>3426</v>
      </c>
    </row>
    <row r="342" spans="1:51" ht="15.75" customHeight="1" thickBot="1" x14ac:dyDescent="0.3">
      <c r="A342" s="120" t="s">
        <v>1606</v>
      </c>
      <c r="B342" s="36" t="s">
        <v>66</v>
      </c>
      <c r="C342" s="36" t="s">
        <v>1607</v>
      </c>
      <c r="D342" s="6" t="s">
        <v>341</v>
      </c>
      <c r="E342" s="3" t="str">
        <f t="shared" si="14"/>
        <v>Via Andrea Costa 131a Bologna</v>
      </c>
      <c r="F342" s="40" t="s">
        <v>2061</v>
      </c>
      <c r="G342" s="38" t="str" cm="1">
        <f t="array" ref="G342">[1]!FINDLATITUDE(E342)</f>
        <v/>
      </c>
      <c r="H342" s="38" t="str" cm="1">
        <f t="array" ref="H342">[1]!FINDLONGITUDE(E342)</f>
        <v/>
      </c>
      <c r="I342" s="45" t="s">
        <v>2286</v>
      </c>
      <c r="J342" s="45" t="s">
        <v>2441</v>
      </c>
      <c r="K342" s="37"/>
      <c r="L342" s="72" t="s">
        <v>1205</v>
      </c>
      <c r="M342" s="120" t="s">
        <v>1498</v>
      </c>
      <c r="N342" s="36">
        <v>11</v>
      </c>
      <c r="O342" s="36" t="s">
        <v>5</v>
      </c>
      <c r="Q342" s="36" t="s">
        <v>3</v>
      </c>
      <c r="R342" s="36">
        <v>72</v>
      </c>
      <c r="S342" s="36" t="s">
        <v>5</v>
      </c>
      <c r="T342" s="36" t="s">
        <v>16</v>
      </c>
      <c r="U342"/>
      <c r="V342"/>
      <c r="W342"/>
      <c r="X342" s="121"/>
      <c r="Y342"/>
      <c r="Z342"/>
      <c r="AA342"/>
      <c r="AB342"/>
      <c r="AC342"/>
      <c r="AD342"/>
      <c r="AF342" s="36" t="s">
        <v>2778</v>
      </c>
      <c r="AG342" s="45" t="s">
        <v>2893</v>
      </c>
      <c r="AK342"/>
      <c r="AM342"/>
      <c r="AR342" s="97" t="s">
        <v>2849</v>
      </c>
      <c r="AS342" s="6" t="s">
        <v>348</v>
      </c>
      <c r="AT342" s="70" t="str" cm="1">
        <f t="array" ref="AT342">_xlfn.IFS(N342&lt;=2.5,"Assente o entro 2.5 cm",AND(L342="Con gradino/i",N342&gt;2.5,N342&lt;=5),"fra 2.5 e 5 cm",AND(L342="Con gradino/i",N342&gt;5,N342&lt;=10),"fra 5 e 10 cm",AND(L342="Con gradino/i",N342&gt;10,N342&lt;=15),"tra 10 e 15 cm",AND(L342="Con gradino/i",N342&gt;15),"oltre 15 cm",TRUE,"")</f>
        <v>tra 10 e 15 cm</v>
      </c>
      <c r="AU342" s="2" t="s">
        <v>2961</v>
      </c>
      <c r="AV342" s="2">
        <f t="shared" si="13"/>
        <v>91.666666666666671</v>
      </c>
      <c r="AW342" s="6" t="s">
        <v>3401</v>
      </c>
      <c r="AX342" s="2" t="s">
        <v>3425</v>
      </c>
      <c r="AY342" s="2" t="s">
        <v>3426</v>
      </c>
    </row>
    <row r="343" spans="1:51" ht="15.75" customHeight="1" thickBot="1" x14ac:dyDescent="0.3">
      <c r="A343" s="120" t="s">
        <v>1906</v>
      </c>
      <c r="B343" s="36" t="s">
        <v>66</v>
      </c>
      <c r="C343" s="36" t="s">
        <v>1907</v>
      </c>
      <c r="D343" s="6" t="s">
        <v>341</v>
      </c>
      <c r="E343" s="3" t="str">
        <f t="shared" si="14"/>
        <v>Via Andrea Costa 131 ³ f  Bologna</v>
      </c>
      <c r="F343" s="40" t="s">
        <v>2175</v>
      </c>
      <c r="G343" s="38" t="str" cm="1">
        <f t="array" ref="G343">[1]!FINDLATITUDE(E343)</f>
        <v/>
      </c>
      <c r="H343" s="38" t="str" cm="1">
        <f t="array" ref="H343">[1]!FINDLONGITUDE(E343)</f>
        <v/>
      </c>
      <c r="I343" s="45" t="s">
        <v>2286</v>
      </c>
      <c r="J343" s="45" t="s">
        <v>2441</v>
      </c>
      <c r="K343" s="37"/>
      <c r="L343" s="72" t="s">
        <v>1205</v>
      </c>
      <c r="M343" s="120" t="s">
        <v>1498</v>
      </c>
      <c r="N343" s="36">
        <v>12</v>
      </c>
      <c r="O343" s="36" t="s">
        <v>5</v>
      </c>
      <c r="Q343" s="36" t="s">
        <v>3</v>
      </c>
      <c r="R343" s="36">
        <v>90</v>
      </c>
      <c r="S343" s="36" t="s">
        <v>5</v>
      </c>
      <c r="T343" s="36" t="s">
        <v>16</v>
      </c>
      <c r="U343"/>
      <c r="V343"/>
      <c r="W343"/>
      <c r="X343" s="121"/>
      <c r="Y343"/>
      <c r="Z343"/>
      <c r="AA343"/>
      <c r="AB343"/>
      <c r="AC343"/>
      <c r="AD343"/>
      <c r="AF343" s="36" t="s">
        <v>2779</v>
      </c>
      <c r="AG343" s="45" t="s">
        <v>2894</v>
      </c>
      <c r="AK343"/>
      <c r="AM343"/>
      <c r="AR343" s="97" t="s">
        <v>2849</v>
      </c>
      <c r="AS343" s="6" t="s">
        <v>348</v>
      </c>
      <c r="AT343" s="70" t="str" cm="1">
        <f t="array" ref="AT343">_xlfn.IFS(N343&lt;=2.5,"Assente o entro 2.5 cm",AND(L343="Con gradino/i",N343&gt;2.5,N343&lt;=5),"fra 2.5 e 5 cm",AND(L343="Con gradino/i",N343&gt;5,N343&lt;=10),"fra 5 e 10 cm",AND(L343="Con gradino/i",N343&gt;10,N343&lt;=15),"tra 10 e 15 cm",AND(L343="Con gradino/i",N343&gt;15),"oltre 15 cm",TRUE,"")</f>
        <v>tra 10 e 15 cm</v>
      </c>
      <c r="AU343" s="2" t="s">
        <v>2961</v>
      </c>
      <c r="AV343" s="2">
        <f t="shared" si="13"/>
        <v>100</v>
      </c>
      <c r="AW343" s="6" t="s">
        <v>3401</v>
      </c>
      <c r="AX343" s="2" t="s">
        <v>3425</v>
      </c>
      <c r="AY343" s="2" t="s">
        <v>3426</v>
      </c>
    </row>
    <row r="344" spans="1:51" ht="15.75" customHeight="1" thickBot="1" x14ac:dyDescent="0.3">
      <c r="A344" s="120" t="s">
        <v>1908</v>
      </c>
      <c r="B344" s="36" t="s">
        <v>1</v>
      </c>
      <c r="C344" s="36" t="s">
        <v>1909</v>
      </c>
      <c r="D344" s="6" t="s">
        <v>341</v>
      </c>
      <c r="E344" s="3" t="str">
        <f t="shared" si="14"/>
        <v>Via Andrea costa 133d Bologna</v>
      </c>
      <c r="F344" s="40" t="s">
        <v>2176</v>
      </c>
      <c r="G344" s="38" t="str" cm="1">
        <f t="array" ref="G344">[1]!FINDLATITUDE(E344)</f>
        <v/>
      </c>
      <c r="H344" s="38" t="str" cm="1">
        <f t="array" ref="H344">[1]!FINDLONGITUDE(E344)</f>
        <v/>
      </c>
      <c r="I344" s="45" t="s">
        <v>2367</v>
      </c>
      <c r="J344" s="45" t="s">
        <v>2522</v>
      </c>
      <c r="K344" s="37"/>
      <c r="L344" s="72" t="s">
        <v>3015</v>
      </c>
      <c r="M344" s="120" t="s">
        <v>1514</v>
      </c>
      <c r="N344" s="36">
        <v>10</v>
      </c>
      <c r="O344" s="36" t="s">
        <v>1560</v>
      </c>
      <c r="P344" s="46" t="s">
        <v>2239</v>
      </c>
      <c r="Q344" s="36" t="s">
        <v>3</v>
      </c>
      <c r="R344" s="36">
        <v>97</v>
      </c>
      <c r="S344" s="36" t="s">
        <v>5</v>
      </c>
      <c r="T344" s="36" t="s">
        <v>16</v>
      </c>
      <c r="U344"/>
      <c r="V344"/>
      <c r="W344"/>
      <c r="X344" s="121"/>
      <c r="Y344" s="36" t="s">
        <v>2570</v>
      </c>
      <c r="Z344" s="36" t="s">
        <v>6</v>
      </c>
      <c r="AA344" s="36" t="s">
        <v>6</v>
      </c>
      <c r="AB344" s="36" t="s">
        <v>6</v>
      </c>
      <c r="AC344" s="36" t="s">
        <v>6</v>
      </c>
      <c r="AD344" s="36" t="s">
        <v>26</v>
      </c>
      <c r="AF344" s="36" t="s">
        <v>2780</v>
      </c>
      <c r="AG344" s="45" t="s">
        <v>2895</v>
      </c>
      <c r="AK344"/>
      <c r="AM344" s="36" t="s">
        <v>2781</v>
      </c>
      <c r="AN344" s="45" t="s">
        <v>2896</v>
      </c>
      <c r="AR344" s="97" t="s">
        <v>2849</v>
      </c>
      <c r="AS344" s="6" t="s">
        <v>348</v>
      </c>
      <c r="AT344" s="70" t="str" cm="1">
        <f t="array" ref="AT344">_xlfn.IFS(N344&lt;=2.5,"Assente o entro 2.5 cm",AND(L344="Con gradino/i",N344&gt;2.5,N344&lt;=5),"fra 2.5 e 5 cm",AND(L344="Con gradino/i",N344&gt;5,N344&lt;=10),"fra 5 e 10 cm",AND(L344="Con gradino/i",N344&gt;10,N344&lt;=15),"tra 10 e 15 cm",AND(L344="Con gradino/i",N344&gt;15),"oltre 15 cm",TRUE,"")</f>
        <v/>
      </c>
      <c r="AV344" s="2">
        <f t="shared" si="13"/>
        <v>83.333333333333343</v>
      </c>
      <c r="AW344" s="6" t="s">
        <v>3401</v>
      </c>
      <c r="AX344" s="2" t="s">
        <v>3425</v>
      </c>
      <c r="AY344" s="2" t="s">
        <v>3426</v>
      </c>
    </row>
    <row r="345" spans="1:51" ht="15.75" customHeight="1" thickBot="1" x14ac:dyDescent="0.3">
      <c r="A345" s="120" t="s">
        <v>1910</v>
      </c>
      <c r="B345" s="36" t="s">
        <v>66</v>
      </c>
      <c r="C345" s="36" t="s">
        <v>1911</v>
      </c>
      <c r="D345" s="6" t="s">
        <v>341</v>
      </c>
      <c r="E345" s="3" t="str">
        <f t="shared" si="14"/>
        <v>Via Andrea costa 137d Bologna</v>
      </c>
      <c r="F345" s="40" t="s">
        <v>2177</v>
      </c>
      <c r="G345" s="38" t="str" cm="1">
        <f t="array" ref="G345">[1]!FINDLATITUDE(E345)</f>
        <v/>
      </c>
      <c r="H345" s="38" t="str" cm="1">
        <f t="array" ref="H345">[1]!FINDLONGITUDE(E345)</f>
        <v/>
      </c>
      <c r="I345" s="45" t="s">
        <v>2289</v>
      </c>
      <c r="J345" s="45" t="s">
        <v>2444</v>
      </c>
      <c r="K345" s="107"/>
      <c r="L345" s="72" t="s">
        <v>1205</v>
      </c>
      <c r="M345" s="120" t="s">
        <v>1498</v>
      </c>
      <c r="N345" s="36">
        <v>15</v>
      </c>
      <c r="O345" s="36" t="s">
        <v>5</v>
      </c>
      <c r="Q345" s="36" t="s">
        <v>54</v>
      </c>
      <c r="R345" s="36">
        <v>80</v>
      </c>
      <c r="S345" s="36" t="s">
        <v>1912</v>
      </c>
      <c r="T345" s="36" t="s">
        <v>16</v>
      </c>
      <c r="U345"/>
      <c r="V345"/>
      <c r="W345"/>
      <c r="X345" s="121"/>
      <c r="Y345"/>
      <c r="Z345"/>
      <c r="AA345"/>
      <c r="AB345"/>
      <c r="AC345"/>
      <c r="AD345"/>
      <c r="AF345" s="36" t="s">
        <v>2782</v>
      </c>
      <c r="AG345" s="45" t="s">
        <v>2897</v>
      </c>
      <c r="AK345"/>
      <c r="AM345"/>
      <c r="AR345" s="97" t="s">
        <v>2849</v>
      </c>
      <c r="AS345" s="6" t="s">
        <v>348</v>
      </c>
      <c r="AT345" s="70" t="str" cm="1">
        <f t="array" ref="AT345">_xlfn.IFS(N345&lt;=2.5,"Assente o entro 2.5 cm",AND(L345="Con gradino/i",N345&gt;2.5,N345&lt;=5),"fra 2.5 e 5 cm",AND(L345="Con gradino/i",N345&gt;5,N345&lt;=10),"fra 5 e 10 cm",AND(L345="Con gradino/i",N345&gt;10,N345&lt;=15),"tra 10 e 15 cm",AND(L345="Con gradino/i",N345&gt;15),"oltre 15 cm",TRUE,"")</f>
        <v>tra 10 e 15 cm</v>
      </c>
      <c r="AU345" s="2" t="s">
        <v>2961</v>
      </c>
      <c r="AV345" s="2">
        <f t="shared" si="13"/>
        <v>125</v>
      </c>
      <c r="AW345" s="6" t="s">
        <v>3401</v>
      </c>
      <c r="AX345" s="2" t="s">
        <v>3425</v>
      </c>
      <c r="AY345" s="2" t="s">
        <v>3426</v>
      </c>
    </row>
    <row r="346" spans="1:51" ht="15.75" customHeight="1" thickBot="1" x14ac:dyDescent="0.3">
      <c r="A346" s="120" t="s">
        <v>302</v>
      </c>
      <c r="B346" s="36" t="s">
        <v>1770</v>
      </c>
      <c r="C346" s="36" t="s">
        <v>1913</v>
      </c>
      <c r="D346" s="6" t="s">
        <v>341</v>
      </c>
      <c r="E346" s="3" t="str">
        <f t="shared" si="14"/>
        <v>Via Andrea costa 137e Bologna</v>
      </c>
      <c r="F346" s="40" t="s">
        <v>2178</v>
      </c>
      <c r="G346" s="38" t="str" cm="1">
        <f t="array" ref="G346">[1]!FINDLATITUDE(E346)</f>
        <v/>
      </c>
      <c r="H346" s="38" t="str" cm="1">
        <f t="array" ref="H346">[1]!FINDLONGITUDE(E346)</f>
        <v/>
      </c>
      <c r="I346" s="45" t="s">
        <v>2289</v>
      </c>
      <c r="J346" s="45" t="s">
        <v>2444</v>
      </c>
      <c r="K346" s="37"/>
      <c r="L346" s="72" t="s">
        <v>1205</v>
      </c>
      <c r="M346" s="120" t="s">
        <v>1498</v>
      </c>
      <c r="N346" s="36">
        <v>13</v>
      </c>
      <c r="O346" s="36" t="s">
        <v>5</v>
      </c>
      <c r="Q346" s="36" t="s">
        <v>3</v>
      </c>
      <c r="R346" s="36">
        <v>81</v>
      </c>
      <c r="S346" s="36" t="s">
        <v>5</v>
      </c>
      <c r="T346" s="36" t="s">
        <v>16</v>
      </c>
      <c r="U346"/>
      <c r="V346"/>
      <c r="W346"/>
      <c r="X346" s="121"/>
      <c r="Y346"/>
      <c r="Z346"/>
      <c r="AA346"/>
      <c r="AB346"/>
      <c r="AC346"/>
      <c r="AD346"/>
      <c r="AF346" s="36" t="s">
        <v>2783</v>
      </c>
      <c r="AG346" s="45" t="s">
        <v>2898</v>
      </c>
      <c r="AH346" s="45" t="s">
        <v>2899</v>
      </c>
      <c r="AK346"/>
      <c r="AM346"/>
      <c r="AR346" s="97" t="s">
        <v>2849</v>
      </c>
      <c r="AS346" s="6" t="s">
        <v>348</v>
      </c>
      <c r="AT346" s="70" t="str" cm="1">
        <f t="array" ref="AT346">_xlfn.IFS(N346&lt;=2.5,"Assente o entro 2.5 cm",AND(L346="Con gradino/i",N346&gt;2.5,N346&lt;=5),"fra 2.5 e 5 cm",AND(L346="Con gradino/i",N346&gt;5,N346&lt;=10),"fra 5 e 10 cm",AND(L346="Con gradino/i",N346&gt;10,N346&lt;=15),"tra 10 e 15 cm",AND(L346="Con gradino/i",N346&gt;15),"oltre 15 cm",TRUE,"")</f>
        <v>tra 10 e 15 cm</v>
      </c>
      <c r="AU346" s="2" t="s">
        <v>2961</v>
      </c>
      <c r="AV346" s="2">
        <f t="shared" si="13"/>
        <v>108.33333333333334</v>
      </c>
      <c r="AW346" s="6" t="s">
        <v>3401</v>
      </c>
      <c r="AX346" s="2" t="s">
        <v>3425</v>
      </c>
      <c r="AY346" s="2" t="s">
        <v>3426</v>
      </c>
    </row>
    <row r="347" spans="1:51" ht="15.75" customHeight="1" thickBot="1" x14ac:dyDescent="0.3">
      <c r="A347" s="120" t="s">
        <v>1914</v>
      </c>
      <c r="B347" s="36" t="s">
        <v>2567</v>
      </c>
      <c r="C347" s="36" t="s">
        <v>1915</v>
      </c>
      <c r="D347" s="6" t="s">
        <v>341</v>
      </c>
      <c r="E347" s="3" t="str">
        <f t="shared" si="14"/>
        <v>via Andrea costa 139 Bologna</v>
      </c>
      <c r="F347" s="40" t="s">
        <v>2179</v>
      </c>
      <c r="G347" s="38" t="str" cm="1">
        <f t="array" ref="G347">[1]!FINDLATITUDE(E347)</f>
        <v/>
      </c>
      <c r="H347" s="38" t="str" cm="1">
        <f t="array" ref="H347">[1]!FINDLONGITUDE(E347)</f>
        <v/>
      </c>
      <c r="I347" s="45" t="s">
        <v>2290</v>
      </c>
      <c r="J347" s="45" t="s">
        <v>2445</v>
      </c>
      <c r="K347" s="37"/>
      <c r="L347" s="72" t="s">
        <v>1205</v>
      </c>
      <c r="M347" s="120" t="s">
        <v>1498</v>
      </c>
      <c r="N347" s="36">
        <v>12</v>
      </c>
      <c r="O347" s="36" t="s">
        <v>5</v>
      </c>
      <c r="Q347" s="36" t="s">
        <v>3</v>
      </c>
      <c r="R347" s="36">
        <v>80</v>
      </c>
      <c r="S347" s="36" t="s">
        <v>5</v>
      </c>
      <c r="T347" s="36" t="s">
        <v>16</v>
      </c>
      <c r="U347"/>
      <c r="V347"/>
      <c r="W347"/>
      <c r="X347" s="121"/>
      <c r="Y347"/>
      <c r="Z347"/>
      <c r="AA347"/>
      <c r="AB347"/>
      <c r="AC347"/>
      <c r="AD347"/>
      <c r="AF347" s="36" t="s">
        <v>2784</v>
      </c>
      <c r="AG347" s="45" t="s">
        <v>2900</v>
      </c>
      <c r="AK347"/>
      <c r="AM347"/>
      <c r="AR347" s="97" t="s">
        <v>2849</v>
      </c>
      <c r="AS347" s="6" t="s">
        <v>348</v>
      </c>
      <c r="AT347" s="70" t="str" cm="1">
        <f t="array" ref="AT347">_xlfn.IFS(N347&lt;=2.5,"Assente o entro 2.5 cm",AND(L347="Con gradino/i",N347&gt;2.5,N347&lt;=5),"fra 2.5 e 5 cm",AND(L347="Con gradino/i",N347&gt;5,N347&lt;=10),"fra 5 e 10 cm",AND(L347="Con gradino/i",N347&gt;10,N347&lt;=15),"tra 10 e 15 cm",AND(L347="Con gradino/i",N347&gt;15),"oltre 15 cm",TRUE,"")</f>
        <v>tra 10 e 15 cm</v>
      </c>
      <c r="AU347" s="2" t="s">
        <v>2961</v>
      </c>
      <c r="AV347" s="2">
        <f t="shared" si="13"/>
        <v>100</v>
      </c>
      <c r="AW347" s="6" t="s">
        <v>3401</v>
      </c>
      <c r="AX347" s="2" t="s">
        <v>3425</v>
      </c>
      <c r="AY347" s="2" t="s">
        <v>3426</v>
      </c>
    </row>
    <row r="348" spans="1:51" ht="15.75" customHeight="1" thickBot="1" x14ac:dyDescent="0.3">
      <c r="A348" s="120" t="s">
        <v>473</v>
      </c>
      <c r="B348" s="36" t="s">
        <v>473</v>
      </c>
      <c r="C348" s="36" t="s">
        <v>1916</v>
      </c>
      <c r="D348" s="6" t="s">
        <v>341</v>
      </c>
      <c r="E348" s="3" t="str">
        <f t="shared" si="14"/>
        <v>Via Andrea Costa 139 a Bologna</v>
      </c>
      <c r="F348" s="40" t="s">
        <v>2180</v>
      </c>
      <c r="G348" s="38" t="str" cm="1">
        <f t="array" ref="G348">[1]!FINDLATITUDE(E348)</f>
        <v/>
      </c>
      <c r="H348" s="38" t="str" cm="1">
        <f t="array" ref="H348">[1]!FINDLONGITUDE(E348)</f>
        <v/>
      </c>
      <c r="I348" s="45" t="s">
        <v>2290</v>
      </c>
      <c r="J348" s="45" t="s">
        <v>2445</v>
      </c>
      <c r="K348" s="37"/>
      <c r="L348" s="72" t="s">
        <v>1205</v>
      </c>
      <c r="M348" s="120" t="s">
        <v>1498</v>
      </c>
      <c r="N348" s="36">
        <v>6</v>
      </c>
      <c r="O348" s="36" t="s">
        <v>5</v>
      </c>
      <c r="Q348" s="36" t="s">
        <v>3</v>
      </c>
      <c r="R348" s="36">
        <v>90</v>
      </c>
      <c r="S348" s="36" t="s">
        <v>5</v>
      </c>
      <c r="T348" s="36" t="s">
        <v>16</v>
      </c>
      <c r="U348"/>
      <c r="V348"/>
      <c r="W348"/>
      <c r="X348" s="121"/>
      <c r="Y348"/>
      <c r="Z348"/>
      <c r="AA348"/>
      <c r="AB348"/>
      <c r="AC348"/>
      <c r="AD348"/>
      <c r="AF348" s="36" t="s">
        <v>2785</v>
      </c>
      <c r="AG348" s="45" t="s">
        <v>2901</v>
      </c>
      <c r="AK348"/>
      <c r="AM348"/>
      <c r="AR348" s="97" t="s">
        <v>2849</v>
      </c>
      <c r="AS348" s="6" t="s">
        <v>348</v>
      </c>
      <c r="AT348" s="70" t="str" cm="1">
        <f t="array" ref="AT348">_xlfn.IFS(N348&lt;=2.5,"Assente o entro 2.5 cm",AND(L348="Con gradino/i",N348&gt;2.5,N348&lt;=5),"fra 2.5 e 5 cm",AND(L348="Con gradino/i",N348&gt;5,N348&lt;=10),"fra 5 e 10 cm",AND(L348="Con gradino/i",N348&gt;10,N348&lt;=15),"tra 10 e 15 cm",AND(L348="Con gradino/i",N348&gt;15),"oltre 15 cm",TRUE,"")</f>
        <v>fra 5 e 10 cm</v>
      </c>
      <c r="AU348" s="2" t="s">
        <v>2960</v>
      </c>
      <c r="AV348" s="2">
        <f t="shared" si="13"/>
        <v>50</v>
      </c>
      <c r="AW348" s="6" t="s">
        <v>3401</v>
      </c>
      <c r="AX348" s="2" t="s">
        <v>3425</v>
      </c>
      <c r="AY348" s="2" t="s">
        <v>3426</v>
      </c>
    </row>
    <row r="349" spans="1:51" ht="15.75" customHeight="1" thickBot="1" x14ac:dyDescent="0.3">
      <c r="A349" s="120" t="s">
        <v>1917</v>
      </c>
      <c r="B349" s="36" t="s">
        <v>1</v>
      </c>
      <c r="C349" s="36" t="s">
        <v>1918</v>
      </c>
      <c r="D349" s="6" t="s">
        <v>341</v>
      </c>
      <c r="E349" s="3" t="str">
        <f t="shared" si="14"/>
        <v>Via Andrea Costa 136 B Bologna</v>
      </c>
      <c r="F349" s="40" t="s">
        <v>2181</v>
      </c>
      <c r="G349" s="38" t="str" cm="1">
        <f t="array" ref="G349">[1]!FINDLATITUDE(E349)</f>
        <v/>
      </c>
      <c r="H349" s="38" t="str" cm="1">
        <f t="array" ref="H349">[1]!FINDLONGITUDE(E349)</f>
        <v/>
      </c>
      <c r="I349" s="45" t="s">
        <v>2292</v>
      </c>
      <c r="J349" s="45" t="s">
        <v>2447</v>
      </c>
      <c r="K349" s="37"/>
      <c r="L349" s="72" t="s">
        <v>1205</v>
      </c>
      <c r="M349" s="120" t="s">
        <v>1498</v>
      </c>
      <c r="N349" s="36">
        <v>18</v>
      </c>
      <c r="O349" s="36" t="s">
        <v>5</v>
      </c>
      <c r="Q349" s="36" t="s">
        <v>3</v>
      </c>
      <c r="R349" s="36">
        <v>90</v>
      </c>
      <c r="S349" s="36" t="s">
        <v>416</v>
      </c>
      <c r="T349" s="36" t="s">
        <v>6</v>
      </c>
      <c r="U349" s="123" t="s">
        <v>1205</v>
      </c>
      <c r="V349">
        <v>18</v>
      </c>
      <c r="W349" s="86"/>
      <c r="X349" s="88"/>
      <c r="Y349"/>
      <c r="Z349"/>
      <c r="AA349"/>
      <c r="AB349"/>
      <c r="AC349"/>
      <c r="AD349"/>
      <c r="AF349" s="36" t="s">
        <v>2786</v>
      </c>
      <c r="AG349" s="45" t="s">
        <v>2902</v>
      </c>
      <c r="AH349" s="45" t="s">
        <v>2903</v>
      </c>
      <c r="AK349" s="36" t="s">
        <v>2787</v>
      </c>
      <c r="AL349" s="45" t="s">
        <v>2788</v>
      </c>
      <c r="AM349"/>
      <c r="AR349" s="97" t="s">
        <v>2849</v>
      </c>
      <c r="AS349" s="6" t="s">
        <v>348</v>
      </c>
      <c r="AT349" s="70" t="str" cm="1">
        <f t="array" ref="AT349">_xlfn.IFS(N349&lt;=2.5,"Assente o entro 2.5 cm",AND(L349="Con gradino/i",N349&gt;2.5,N349&lt;=5),"fra 2.5 e 5 cm",AND(L349="Con gradino/i",N349&gt;5,N349&lt;=10),"fra 5 e 10 cm",AND(L349="Con gradino/i",N349&gt;10,N349&lt;=15),"tra 10 e 15 cm",AND(L349="Con gradino/i",N349&gt;15),"oltre 15 cm",TRUE,"")</f>
        <v>oltre 15 cm</v>
      </c>
      <c r="AU349" s="2" t="s">
        <v>2958</v>
      </c>
      <c r="AV349" s="2">
        <f t="shared" si="13"/>
        <v>150</v>
      </c>
      <c r="AW349" s="6" t="s">
        <v>3401</v>
      </c>
      <c r="AX349" s="2" t="s">
        <v>3425</v>
      </c>
      <c r="AY349" s="2" t="s">
        <v>3426</v>
      </c>
    </row>
    <row r="350" spans="1:51" ht="15.75" customHeight="1" thickBot="1" x14ac:dyDescent="0.3">
      <c r="A350" s="41" t="s">
        <v>1919</v>
      </c>
      <c r="B350" s="74" t="s">
        <v>1</v>
      </c>
      <c r="C350" s="74" t="s">
        <v>1920</v>
      </c>
      <c r="D350" s="6" t="s">
        <v>341</v>
      </c>
      <c r="E350" s="3" t="str">
        <f t="shared" si="14"/>
        <v>Via Duse 20 E Bologna</v>
      </c>
      <c r="F350" s="40" t="s">
        <v>2182</v>
      </c>
      <c r="G350" s="38" t="str" cm="1">
        <f t="array" ref="G350">[1]!FINDLATITUDE(E350)</f>
        <v/>
      </c>
      <c r="H350" s="38" t="str" cm="1">
        <f t="array" ref="H350">[1]!FINDLONGITUDE(E350)</f>
        <v/>
      </c>
      <c r="I350" s="45" t="s">
        <v>2368</v>
      </c>
      <c r="J350" s="45" t="s">
        <v>2523</v>
      </c>
      <c r="K350" s="37"/>
      <c r="L350" s="76" t="s">
        <v>1203</v>
      </c>
      <c r="M350" s="41" t="s">
        <v>1498</v>
      </c>
      <c r="N350" s="74">
        <v>2</v>
      </c>
      <c r="O350" s="74" t="s">
        <v>5</v>
      </c>
      <c r="Q350" s="74" t="s">
        <v>3</v>
      </c>
      <c r="R350" s="73">
        <v>90</v>
      </c>
      <c r="S350" s="74" t="s">
        <v>5</v>
      </c>
      <c r="T350" s="74" t="s">
        <v>6</v>
      </c>
      <c r="U350" s="84" t="s">
        <v>1203</v>
      </c>
      <c r="V350" s="74"/>
      <c r="W350" s="86"/>
      <c r="X350" s="89"/>
      <c r="Y350" s="74" t="s">
        <v>2570</v>
      </c>
      <c r="Z350" s="74" t="s">
        <v>6</v>
      </c>
      <c r="AA350" s="74" t="s">
        <v>6</v>
      </c>
      <c r="AB350" s="74"/>
      <c r="AC350" s="74" t="s">
        <v>6</v>
      </c>
      <c r="AD350" s="74" t="s">
        <v>7</v>
      </c>
      <c r="AF350" s="74" t="s">
        <v>2789</v>
      </c>
      <c r="AG350" s="45" t="s">
        <v>2904</v>
      </c>
      <c r="AK350" s="91" t="s">
        <v>2790</v>
      </c>
      <c r="AM350" s="75" t="s">
        <v>2791</v>
      </c>
      <c r="AN350" s="45" t="s">
        <v>2905</v>
      </c>
      <c r="AR350" s="100" t="s">
        <v>2850</v>
      </c>
      <c r="AS350" s="6" t="s">
        <v>348</v>
      </c>
      <c r="AT350" s="70" t="str" cm="1">
        <f t="array" ref="AT350">_xlfn.IFS(N350&lt;=2.5,"Assente o entro 2.5 cm",AND(L350="Con gradino/i",N350&gt;2.5,N350&lt;=5),"fra 2.5 e 5 cm",AND(L350="Con gradino/i",N350&gt;5,N350&lt;=10),"fra 5 e 10 cm",AND(L350="Con gradino/i",N350&gt;10,N350&lt;=15),"tra 10 e 15 cm",AND(L350="Con gradino/i",N350&gt;15),"oltre 15 cm",TRUE,"")</f>
        <v>Assente o entro 2.5 cm</v>
      </c>
      <c r="AU350" s="2" t="s">
        <v>2959</v>
      </c>
      <c r="AV350" s="2">
        <f t="shared" si="13"/>
        <v>16.666666666666668</v>
      </c>
      <c r="AW350" s="6" t="s">
        <v>3406</v>
      </c>
      <c r="AX350" s="2" t="s">
        <v>3425</v>
      </c>
      <c r="AY350" s="2" t="s">
        <v>3426</v>
      </c>
    </row>
    <row r="351" spans="1:51" ht="15.75" customHeight="1" thickBot="1" x14ac:dyDescent="0.3">
      <c r="A351" s="41" t="s">
        <v>1921</v>
      </c>
      <c r="B351" s="74" t="s">
        <v>116</v>
      </c>
      <c r="C351" s="74" t="s">
        <v>1922</v>
      </c>
      <c r="D351" s="6" t="s">
        <v>341</v>
      </c>
      <c r="E351" s="3" t="str">
        <f t="shared" si="14"/>
        <v>Via duse 20 b Bologna</v>
      </c>
      <c r="F351" s="40" t="s">
        <v>2183</v>
      </c>
      <c r="G351" s="38" t="str" cm="1">
        <f t="array" ref="G351">[1]!FINDLATITUDE(E351)</f>
        <v/>
      </c>
      <c r="H351" s="38" t="str" cm="1">
        <f t="array" ref="H351">[1]!FINDLONGITUDE(E351)</f>
        <v/>
      </c>
      <c r="I351" s="45" t="s">
        <v>2368</v>
      </c>
      <c r="J351" s="45" t="s">
        <v>2523</v>
      </c>
      <c r="K351" s="37"/>
      <c r="L351" s="76" t="s">
        <v>1203</v>
      </c>
      <c r="M351" s="41" t="s">
        <v>1498</v>
      </c>
      <c r="N351" s="74">
        <v>2</v>
      </c>
      <c r="O351" s="74" t="s">
        <v>5</v>
      </c>
      <c r="Q351" s="74" t="s">
        <v>54</v>
      </c>
      <c r="R351" s="74" t="s">
        <v>1923</v>
      </c>
      <c r="S351" s="74" t="s">
        <v>5</v>
      </c>
      <c r="T351" s="74"/>
      <c r="U351" s="74"/>
      <c r="V351" s="74"/>
      <c r="W351" s="74"/>
      <c r="X351" s="89"/>
      <c r="Y351" s="74"/>
      <c r="Z351" s="74"/>
      <c r="AA351" s="74"/>
      <c r="AB351" s="74"/>
      <c r="AC351" s="74"/>
      <c r="AD351" s="74"/>
      <c r="AF351" s="92" t="s">
        <v>2792</v>
      </c>
      <c r="AK351" s="74"/>
      <c r="AM351" s="74"/>
      <c r="AR351" s="100" t="s">
        <v>2850</v>
      </c>
      <c r="AS351" s="6" t="s">
        <v>348</v>
      </c>
      <c r="AT351" s="70" t="str" cm="1">
        <f t="array" ref="AT351">_xlfn.IFS(N351&lt;=2.5,"Assente o entro 2.5 cm",AND(L351="Con gradino/i",N351&gt;2.5,N351&lt;=5),"fra 2.5 e 5 cm",AND(L351="Con gradino/i",N351&gt;5,N351&lt;=10),"fra 5 e 10 cm",AND(L351="Con gradino/i",N351&gt;10,N351&lt;=15),"tra 10 e 15 cm",AND(L351="Con gradino/i",N351&gt;15),"oltre 15 cm",TRUE,"")</f>
        <v>Assente o entro 2.5 cm</v>
      </c>
      <c r="AU351" s="2" t="s">
        <v>2959</v>
      </c>
      <c r="AV351" s="2">
        <f t="shared" si="13"/>
        <v>16.666666666666668</v>
      </c>
      <c r="AW351" s="6" t="s">
        <v>3406</v>
      </c>
      <c r="AX351" s="2" t="s">
        <v>3425</v>
      </c>
      <c r="AY351" s="2" t="s">
        <v>3426</v>
      </c>
    </row>
    <row r="352" spans="1:51" ht="15.75" customHeight="1" thickBot="1" x14ac:dyDescent="0.3">
      <c r="A352" s="41" t="s">
        <v>1924</v>
      </c>
      <c r="B352" s="74" t="s">
        <v>1925</v>
      </c>
      <c r="C352" s="74" t="s">
        <v>1926</v>
      </c>
      <c r="D352" s="6" t="s">
        <v>341</v>
      </c>
      <c r="E352" s="3" t="str">
        <f t="shared" si="14"/>
        <v>Via duse 18D Bologna</v>
      </c>
      <c r="F352" s="40" t="s">
        <v>2184</v>
      </c>
      <c r="G352" s="38" t="str" cm="1">
        <f t="array" ref="G352">[1]!FINDLATITUDE(E352)</f>
        <v/>
      </c>
      <c r="H352" s="38" t="str" cm="1">
        <f t="array" ref="H352">[1]!FINDLONGITUDE(E352)</f>
        <v/>
      </c>
      <c r="I352" s="45" t="s">
        <v>2369</v>
      </c>
      <c r="J352" s="45" t="s">
        <v>2524</v>
      </c>
      <c r="K352" s="37"/>
      <c r="L352" s="76" t="s">
        <v>1203</v>
      </c>
      <c r="M352" s="41" t="s">
        <v>1498</v>
      </c>
      <c r="N352" s="73">
        <v>2</v>
      </c>
      <c r="O352" s="74"/>
      <c r="Q352" s="74" t="s">
        <v>3</v>
      </c>
      <c r="R352" s="73">
        <v>86</v>
      </c>
      <c r="S352" s="74" t="s">
        <v>5</v>
      </c>
      <c r="T352" s="74" t="s">
        <v>16</v>
      </c>
      <c r="U352" s="74"/>
      <c r="V352" s="74"/>
      <c r="W352" s="74"/>
      <c r="X352" s="89"/>
      <c r="Y352" s="74"/>
      <c r="Z352" s="74"/>
      <c r="AA352" s="74"/>
      <c r="AB352" s="74"/>
      <c r="AC352" s="74"/>
      <c r="AD352" s="74"/>
      <c r="AF352" s="92" t="s">
        <v>2793</v>
      </c>
      <c r="AK352" s="74"/>
      <c r="AM352" s="74"/>
      <c r="AR352" s="100" t="s">
        <v>2850</v>
      </c>
      <c r="AS352" s="6" t="s">
        <v>348</v>
      </c>
      <c r="AT352" s="70" t="str" cm="1">
        <f t="array" ref="AT352">_xlfn.IFS(N352&lt;=2.5,"Assente o entro 2.5 cm",AND(L352="Con gradino/i",N352&gt;2.5,N352&lt;=5),"fra 2.5 e 5 cm",AND(L352="Con gradino/i",N352&gt;5,N352&lt;=10),"fra 5 e 10 cm",AND(L352="Con gradino/i",N352&gt;10,N352&lt;=15),"tra 10 e 15 cm",AND(L352="Con gradino/i",N352&gt;15),"oltre 15 cm",TRUE,"")</f>
        <v>Assente o entro 2.5 cm</v>
      </c>
      <c r="AU352" s="2" t="s">
        <v>2959</v>
      </c>
      <c r="AV352" s="2">
        <f t="shared" si="13"/>
        <v>16.666666666666668</v>
      </c>
      <c r="AW352" s="6" t="s">
        <v>3406</v>
      </c>
      <c r="AX352" s="2" t="s">
        <v>3425</v>
      </c>
      <c r="AY352" s="2" t="s">
        <v>3426</v>
      </c>
    </row>
    <row r="353" spans="1:51" ht="15.75" customHeight="1" thickBot="1" x14ac:dyDescent="0.3">
      <c r="A353" s="41" t="s">
        <v>1927</v>
      </c>
      <c r="B353" s="74" t="s">
        <v>295</v>
      </c>
      <c r="C353" s="74" t="s">
        <v>1928</v>
      </c>
      <c r="D353" s="6" t="s">
        <v>341</v>
      </c>
      <c r="E353" s="3" t="str">
        <f t="shared" si="14"/>
        <v>Via Duse 18c Bologna</v>
      </c>
      <c r="F353" s="40" t="s">
        <v>2185</v>
      </c>
      <c r="G353" s="38" t="str" cm="1">
        <f t="array" ref="G353">[1]!FINDLATITUDE(E353)</f>
        <v/>
      </c>
      <c r="H353" s="38" t="str" cm="1">
        <f t="array" ref="H353">[1]!FINDLONGITUDE(E353)</f>
        <v/>
      </c>
      <c r="I353" s="45" t="s">
        <v>2370</v>
      </c>
      <c r="J353" s="45" t="s">
        <v>2525</v>
      </c>
      <c r="K353" s="37"/>
      <c r="L353" s="76" t="s">
        <v>1203</v>
      </c>
      <c r="M353" s="41" t="s">
        <v>1498</v>
      </c>
      <c r="N353" s="74">
        <v>2.5</v>
      </c>
      <c r="O353" s="74" t="s">
        <v>5</v>
      </c>
      <c r="Q353" s="75" t="s">
        <v>400</v>
      </c>
      <c r="R353" s="74"/>
      <c r="S353" s="74" t="s">
        <v>5</v>
      </c>
      <c r="T353" s="74" t="s">
        <v>16</v>
      </c>
      <c r="U353" s="74"/>
      <c r="V353" s="74"/>
      <c r="W353" s="74"/>
      <c r="X353" s="89"/>
      <c r="Y353" s="74" t="s">
        <v>1205</v>
      </c>
      <c r="Z353" s="74" t="s">
        <v>16</v>
      </c>
      <c r="AA353" s="74" t="s">
        <v>16</v>
      </c>
      <c r="AB353" s="74" t="s">
        <v>16</v>
      </c>
      <c r="AC353" s="74" t="s">
        <v>16</v>
      </c>
      <c r="AD353" s="74"/>
      <c r="AF353" s="75" t="s">
        <v>2794</v>
      </c>
      <c r="AG353" s="45" t="s">
        <v>2906</v>
      </c>
      <c r="AK353" s="74"/>
      <c r="AM353" s="74"/>
      <c r="AR353" s="100" t="s">
        <v>2850</v>
      </c>
      <c r="AS353" s="6" t="s">
        <v>348</v>
      </c>
      <c r="AT353" s="70" t="str" cm="1">
        <f t="array" ref="AT353">_xlfn.IFS(N353&lt;=2.5,"Assente o entro 2.5 cm",AND(L353="Con gradino/i",N353&gt;2.5,N353&lt;=5),"fra 2.5 e 5 cm",AND(L353="Con gradino/i",N353&gt;5,N353&lt;=10),"fra 5 e 10 cm",AND(L353="Con gradino/i",N353&gt;10,N353&lt;=15),"tra 10 e 15 cm",AND(L353="Con gradino/i",N353&gt;15),"oltre 15 cm",TRUE,"")</f>
        <v>Assente o entro 2.5 cm</v>
      </c>
      <c r="AU353" s="2" t="s">
        <v>2959</v>
      </c>
      <c r="AV353" s="2">
        <f t="shared" si="13"/>
        <v>20.833333333333336</v>
      </c>
      <c r="AW353" s="6" t="s">
        <v>3406</v>
      </c>
      <c r="AX353" s="2" t="s">
        <v>3425</v>
      </c>
      <c r="AY353" s="2" t="s">
        <v>3426</v>
      </c>
    </row>
    <row r="354" spans="1:51" ht="15.75" customHeight="1" thickBot="1" x14ac:dyDescent="0.3">
      <c r="A354" s="41" t="s">
        <v>1929</v>
      </c>
      <c r="B354" s="74" t="s">
        <v>1930</v>
      </c>
      <c r="C354" s="74" t="s">
        <v>1931</v>
      </c>
      <c r="D354" s="6" t="s">
        <v>341</v>
      </c>
      <c r="E354" s="3" t="str">
        <f t="shared" si="14"/>
        <v>Via duse 16 G Bologna</v>
      </c>
      <c r="F354" s="40" t="s">
        <v>2186</v>
      </c>
      <c r="G354" s="38" t="str" cm="1">
        <f t="array" ref="G354">[1]!FINDLATITUDE(E354)</f>
        <v/>
      </c>
      <c r="H354" s="38" t="str" cm="1">
        <f t="array" ref="H354">[1]!FINDLONGITUDE(E354)</f>
        <v/>
      </c>
      <c r="I354" s="45" t="s">
        <v>2371</v>
      </c>
      <c r="J354" s="45" t="s">
        <v>2526</v>
      </c>
      <c r="K354" s="37"/>
      <c r="L354" s="76" t="s">
        <v>1203</v>
      </c>
      <c r="M354" s="41" t="s">
        <v>1498</v>
      </c>
      <c r="N354" s="74">
        <v>2</v>
      </c>
      <c r="O354" s="74" t="s">
        <v>5</v>
      </c>
      <c r="Q354" s="74" t="s">
        <v>3</v>
      </c>
      <c r="R354" s="74" t="s">
        <v>1932</v>
      </c>
      <c r="S354" s="74" t="s">
        <v>5</v>
      </c>
      <c r="T354" s="74" t="s">
        <v>16</v>
      </c>
      <c r="U354" s="74"/>
      <c r="V354" s="74"/>
      <c r="W354" s="74"/>
      <c r="X354" s="89"/>
      <c r="Y354" s="74"/>
      <c r="Z354" s="74"/>
      <c r="AA354" s="74"/>
      <c r="AB354" s="74"/>
      <c r="AC354" s="74"/>
      <c r="AD354" s="74"/>
      <c r="AF354" s="74"/>
      <c r="AK354" s="92" t="s">
        <v>2795</v>
      </c>
      <c r="AM354" s="74"/>
      <c r="AR354" s="100" t="s">
        <v>2850</v>
      </c>
      <c r="AS354" s="6" t="s">
        <v>348</v>
      </c>
      <c r="AT354" s="70" t="str" cm="1">
        <f t="array" ref="AT354">_xlfn.IFS(N354&lt;=2.5,"Assente o entro 2.5 cm",AND(L354="Con gradino/i",N354&gt;2.5,N354&lt;=5),"fra 2.5 e 5 cm",AND(L354="Con gradino/i",N354&gt;5,N354&lt;=10),"fra 5 e 10 cm",AND(L354="Con gradino/i",N354&gt;10,N354&lt;=15),"tra 10 e 15 cm",AND(L354="Con gradino/i",N354&gt;15),"oltre 15 cm",TRUE,"")</f>
        <v>Assente o entro 2.5 cm</v>
      </c>
      <c r="AU354" s="2" t="s">
        <v>2959</v>
      </c>
      <c r="AV354" s="2">
        <f t="shared" si="13"/>
        <v>16.666666666666668</v>
      </c>
      <c r="AW354" s="6" t="s">
        <v>3406</v>
      </c>
      <c r="AX354" s="2" t="s">
        <v>3425</v>
      </c>
      <c r="AY354" s="2" t="s">
        <v>3426</v>
      </c>
    </row>
    <row r="355" spans="1:51" ht="15.75" customHeight="1" thickBot="1" x14ac:dyDescent="0.3">
      <c r="A355" s="41" t="s">
        <v>1933</v>
      </c>
      <c r="B355" s="74" t="s">
        <v>66</v>
      </c>
      <c r="C355" s="74" t="s">
        <v>1934</v>
      </c>
      <c r="D355" s="6" t="s">
        <v>341</v>
      </c>
      <c r="E355" s="3" t="str">
        <f t="shared" si="14"/>
        <v>Via duse 16f Bologna</v>
      </c>
      <c r="F355" s="40" t="s">
        <v>2187</v>
      </c>
      <c r="G355" s="38" t="str" cm="1">
        <f t="array" ref="G355">[1]!FINDLATITUDE(E355)</f>
        <v/>
      </c>
      <c r="H355" s="38" t="str" cm="1">
        <f t="array" ref="H355">[1]!FINDLONGITUDE(E355)</f>
        <v/>
      </c>
      <c r="I355" s="45" t="s">
        <v>2372</v>
      </c>
      <c r="J355" s="45" t="s">
        <v>2527</v>
      </c>
      <c r="K355" s="37"/>
      <c r="L355" s="76" t="s">
        <v>1203</v>
      </c>
      <c r="M355" s="41" t="s">
        <v>1498</v>
      </c>
      <c r="N355" s="73">
        <v>2</v>
      </c>
      <c r="O355" s="74"/>
      <c r="Q355" s="74" t="s">
        <v>3</v>
      </c>
      <c r="R355" s="73">
        <v>96</v>
      </c>
      <c r="S355" s="75" t="s">
        <v>1935</v>
      </c>
      <c r="T355" s="74" t="s">
        <v>16</v>
      </c>
      <c r="U355" s="74"/>
      <c r="V355" s="74"/>
      <c r="W355" s="74"/>
      <c r="X355" s="89"/>
      <c r="Y355" s="74"/>
      <c r="Z355" s="74"/>
      <c r="AA355" s="74"/>
      <c r="AB355" s="74"/>
      <c r="AC355" s="74"/>
      <c r="AD355" s="74"/>
      <c r="AF355" s="92" t="s">
        <v>2796</v>
      </c>
      <c r="AK355" s="74"/>
      <c r="AM355" s="74"/>
      <c r="AR355" s="100" t="s">
        <v>2850</v>
      </c>
      <c r="AS355" s="6" t="s">
        <v>348</v>
      </c>
      <c r="AT355" s="70" t="str" cm="1">
        <f t="array" ref="AT355">_xlfn.IFS(N355&lt;=2.5,"Assente o entro 2.5 cm",AND(L355="Con gradino/i",N355&gt;2.5,N355&lt;=5),"fra 2.5 e 5 cm",AND(L355="Con gradino/i",N355&gt;5,N355&lt;=10),"fra 5 e 10 cm",AND(L355="Con gradino/i",N355&gt;10,N355&lt;=15),"tra 10 e 15 cm",AND(L355="Con gradino/i",N355&gt;15),"oltre 15 cm",TRUE,"")</f>
        <v>Assente o entro 2.5 cm</v>
      </c>
      <c r="AU355" s="2" t="s">
        <v>2959</v>
      </c>
      <c r="AV355" s="2">
        <f t="shared" si="13"/>
        <v>16.666666666666668</v>
      </c>
      <c r="AW355" s="6" t="s">
        <v>3406</v>
      </c>
      <c r="AX355" s="2" t="s">
        <v>3425</v>
      </c>
      <c r="AY355" s="2" t="s">
        <v>3426</v>
      </c>
    </row>
    <row r="356" spans="1:51" ht="15.75" customHeight="1" thickBot="1" x14ac:dyDescent="0.3">
      <c r="A356" s="41" t="s">
        <v>1936</v>
      </c>
      <c r="B356" s="74" t="s">
        <v>66</v>
      </c>
      <c r="C356" s="74" t="s">
        <v>1937</v>
      </c>
      <c r="D356" s="6" t="s">
        <v>341</v>
      </c>
      <c r="E356" s="3" t="str">
        <f t="shared" si="14"/>
        <v>Via duse 16 E Bologna</v>
      </c>
      <c r="F356" s="40" t="s">
        <v>2188</v>
      </c>
      <c r="G356" s="38" t="str" cm="1">
        <f t="array" ref="G356">[1]!FINDLATITUDE(E356)</f>
        <v/>
      </c>
      <c r="H356" s="38" t="str" cm="1">
        <f t="array" ref="H356">[1]!FINDLONGITUDE(E356)</f>
        <v/>
      </c>
      <c r="I356" s="45" t="s">
        <v>2371</v>
      </c>
      <c r="J356" s="45" t="s">
        <v>2526</v>
      </c>
      <c r="K356" s="37"/>
      <c r="L356" s="76" t="s">
        <v>1205</v>
      </c>
      <c r="M356" s="41" t="s">
        <v>1498</v>
      </c>
      <c r="N356" s="74">
        <v>3</v>
      </c>
      <c r="O356" s="74" t="s">
        <v>5</v>
      </c>
      <c r="Q356" s="74" t="s">
        <v>1785</v>
      </c>
      <c r="R356" s="74" t="s">
        <v>1938</v>
      </c>
      <c r="S356" s="74" t="s">
        <v>5</v>
      </c>
      <c r="T356" s="74" t="s">
        <v>16</v>
      </c>
      <c r="U356" s="74"/>
      <c r="V356" s="74"/>
      <c r="W356" s="74"/>
      <c r="X356" s="89"/>
      <c r="Y356" s="74"/>
      <c r="Z356" s="74"/>
      <c r="AA356" s="74"/>
      <c r="AB356" s="74"/>
      <c r="AC356" s="74"/>
      <c r="AD356" s="74"/>
      <c r="AF356" s="75" t="s">
        <v>2797</v>
      </c>
      <c r="AG356" s="45" t="s">
        <v>2907</v>
      </c>
      <c r="AK356" s="74"/>
      <c r="AM356" s="74"/>
      <c r="AR356" s="100" t="s">
        <v>2850</v>
      </c>
      <c r="AS356" s="6" t="s">
        <v>348</v>
      </c>
      <c r="AT356" s="70" t="str" cm="1">
        <f t="array" ref="AT356">_xlfn.IFS(N356&lt;=2.5,"Assente o entro 2.5 cm",AND(L356="Con gradino/i",N356&gt;2.5,N356&lt;=5),"fra 2.5 e 5 cm",AND(L356="Con gradino/i",N356&gt;5,N356&lt;=10),"fra 5 e 10 cm",AND(L356="Con gradino/i",N356&gt;10,N356&lt;=15),"tra 10 e 15 cm",AND(L356="Con gradino/i",N356&gt;15),"oltre 15 cm",TRUE,"")</f>
        <v>fra 2.5 e 5 cm</v>
      </c>
      <c r="AU356" s="2" t="s">
        <v>2957</v>
      </c>
      <c r="AV356" s="2">
        <f t="shared" si="13"/>
        <v>25</v>
      </c>
      <c r="AW356" s="6" t="s">
        <v>3406</v>
      </c>
      <c r="AX356" s="2" t="s">
        <v>3425</v>
      </c>
      <c r="AY356" s="2" t="s">
        <v>3426</v>
      </c>
    </row>
    <row r="357" spans="1:51" ht="15.75" customHeight="1" thickBot="1" x14ac:dyDescent="0.3">
      <c r="A357" s="41" t="s">
        <v>1939</v>
      </c>
      <c r="B357" s="74" t="s">
        <v>370</v>
      </c>
      <c r="C357" s="74" t="s">
        <v>1940</v>
      </c>
      <c r="D357" s="6" t="s">
        <v>341</v>
      </c>
      <c r="E357" s="3" t="str">
        <f t="shared" si="14"/>
        <v>Via duse 16 A Bologna</v>
      </c>
      <c r="F357" s="40" t="s">
        <v>2189</v>
      </c>
      <c r="G357" s="38" t="str" cm="1">
        <f t="array" ref="G357">[1]!FINDLATITUDE(E357)</f>
        <v/>
      </c>
      <c r="H357" s="38" t="str" cm="1">
        <f t="array" ref="H357">[1]!FINDLONGITUDE(E357)</f>
        <v/>
      </c>
      <c r="I357" s="45" t="s">
        <v>2373</v>
      </c>
      <c r="J357" s="45" t="s">
        <v>2528</v>
      </c>
      <c r="K357" s="37"/>
      <c r="L357" s="76" t="s">
        <v>1203</v>
      </c>
      <c r="M357" s="41" t="s">
        <v>1498</v>
      </c>
      <c r="N357" s="74">
        <v>2.5</v>
      </c>
      <c r="O357" s="74" t="s">
        <v>5</v>
      </c>
      <c r="Q357" s="74"/>
      <c r="R357" s="74" t="s">
        <v>1941</v>
      </c>
      <c r="S357" s="74" t="s">
        <v>5</v>
      </c>
      <c r="T357" s="74" t="s">
        <v>16</v>
      </c>
      <c r="U357" s="74"/>
      <c r="V357" s="74"/>
      <c r="W357" s="74"/>
      <c r="X357" s="89"/>
      <c r="Y357" s="74" t="s">
        <v>30</v>
      </c>
      <c r="Z357" s="74" t="s">
        <v>30</v>
      </c>
      <c r="AA357" s="74" t="s">
        <v>30</v>
      </c>
      <c r="AB357" s="74" t="s">
        <v>30</v>
      </c>
      <c r="AC357" s="74" t="s">
        <v>30</v>
      </c>
      <c r="AD357" s="74" t="s">
        <v>30</v>
      </c>
      <c r="AF357" s="75" t="s">
        <v>2798</v>
      </c>
      <c r="AG357" s="45" t="s">
        <v>2908</v>
      </c>
      <c r="AK357" s="74"/>
      <c r="AM357" s="74"/>
      <c r="AR357" s="100" t="s">
        <v>2850</v>
      </c>
      <c r="AS357" s="6" t="s">
        <v>348</v>
      </c>
      <c r="AT357" s="70" t="str" cm="1">
        <f t="array" ref="AT357">_xlfn.IFS(N357&lt;=2.5,"Assente o entro 2.5 cm",AND(L357="Con gradino/i",N357&gt;2.5,N357&lt;=5),"fra 2.5 e 5 cm",AND(L357="Con gradino/i",N357&gt;5,N357&lt;=10),"fra 5 e 10 cm",AND(L357="Con gradino/i",N357&gt;10,N357&lt;=15),"tra 10 e 15 cm",AND(L357="Con gradino/i",N357&gt;15),"oltre 15 cm",TRUE,"")</f>
        <v>Assente o entro 2.5 cm</v>
      </c>
      <c r="AU357" s="2" t="s">
        <v>2959</v>
      </c>
      <c r="AV357" s="2">
        <f t="shared" si="13"/>
        <v>20.833333333333336</v>
      </c>
      <c r="AW357" s="6" t="s">
        <v>3406</v>
      </c>
      <c r="AX357" s="2" t="s">
        <v>3425</v>
      </c>
      <c r="AY357" s="2" t="s">
        <v>3426</v>
      </c>
    </row>
    <row r="358" spans="1:51" ht="15.75" customHeight="1" thickBot="1" x14ac:dyDescent="0.3">
      <c r="A358" s="41" t="s">
        <v>1942</v>
      </c>
      <c r="B358" s="74" t="s">
        <v>2949</v>
      </c>
      <c r="C358" s="74" t="s">
        <v>1943</v>
      </c>
      <c r="D358" s="6" t="s">
        <v>341</v>
      </c>
      <c r="E358" s="3" t="str">
        <f t="shared" si="14"/>
        <v>Via duse 14f Bologna</v>
      </c>
      <c r="F358" s="40" t="s">
        <v>2190</v>
      </c>
      <c r="G358" s="38" t="str" cm="1">
        <f t="array" ref="G358">[1]!FINDLATITUDE(E358)</f>
        <v/>
      </c>
      <c r="H358" s="38" t="str" cm="1">
        <f t="array" ref="H358">[1]!FINDLONGITUDE(E358)</f>
        <v/>
      </c>
      <c r="I358" s="45" t="s">
        <v>2374</v>
      </c>
      <c r="J358" s="45" t="s">
        <v>2529</v>
      </c>
      <c r="K358" s="37"/>
      <c r="L358" s="76" t="s">
        <v>1203</v>
      </c>
      <c r="M358" s="41" t="s">
        <v>1498</v>
      </c>
      <c r="N358" s="73">
        <v>2</v>
      </c>
      <c r="O358" s="74"/>
      <c r="Q358" s="74" t="s">
        <v>3</v>
      </c>
      <c r="R358" s="73">
        <v>90</v>
      </c>
      <c r="S358" s="74"/>
      <c r="T358" s="74" t="s">
        <v>16</v>
      </c>
      <c r="U358" s="74"/>
      <c r="V358" s="74"/>
      <c r="W358" s="74"/>
      <c r="X358" s="89"/>
      <c r="Y358" s="74"/>
      <c r="Z358" s="74"/>
      <c r="AA358" s="74"/>
      <c r="AB358" s="74"/>
      <c r="AC358" s="74"/>
      <c r="AD358" s="74"/>
      <c r="AF358" s="92" t="s">
        <v>2799</v>
      </c>
      <c r="AK358" s="74"/>
      <c r="AM358" s="74"/>
      <c r="AR358" s="100" t="s">
        <v>2850</v>
      </c>
      <c r="AS358" s="6" t="s">
        <v>348</v>
      </c>
      <c r="AT358" s="70" t="str" cm="1">
        <f t="array" ref="AT358">_xlfn.IFS(N358&lt;=2.5,"Assente o entro 2.5 cm",AND(L358="Con gradino/i",N358&gt;2.5,N358&lt;=5),"fra 2.5 e 5 cm",AND(L358="Con gradino/i",N358&gt;5,N358&lt;=10),"fra 5 e 10 cm",AND(L358="Con gradino/i",N358&gt;10,N358&lt;=15),"tra 10 e 15 cm",AND(L358="Con gradino/i",N358&gt;15),"oltre 15 cm",TRUE,"")</f>
        <v>Assente o entro 2.5 cm</v>
      </c>
      <c r="AU358" s="2" t="s">
        <v>2959</v>
      </c>
      <c r="AV358" s="2">
        <f t="shared" si="13"/>
        <v>16.666666666666668</v>
      </c>
      <c r="AW358" s="6" t="s">
        <v>3406</v>
      </c>
      <c r="AX358" s="2" t="s">
        <v>3425</v>
      </c>
      <c r="AY358" s="2" t="s">
        <v>3426</v>
      </c>
    </row>
    <row r="359" spans="1:51" ht="15.75" customHeight="1" thickBot="1" x14ac:dyDescent="0.3">
      <c r="A359" s="41" t="s">
        <v>1944</v>
      </c>
      <c r="B359" s="74" t="s">
        <v>1</v>
      </c>
      <c r="C359" s="74" t="s">
        <v>1945</v>
      </c>
      <c r="D359" s="6" t="s">
        <v>341</v>
      </c>
      <c r="E359" s="3" t="str">
        <f t="shared" si="14"/>
        <v>Via duse 10 A Bologna</v>
      </c>
      <c r="F359" s="40" t="s">
        <v>2191</v>
      </c>
      <c r="G359" s="38" t="str" cm="1">
        <f t="array" ref="G359">[1]!FINDLATITUDE(E359)</f>
        <v/>
      </c>
      <c r="H359" s="38" t="str" cm="1">
        <f t="array" ref="H359">[1]!FINDLONGITUDE(E359)</f>
        <v/>
      </c>
      <c r="I359" s="45" t="s">
        <v>2375</v>
      </c>
      <c r="J359" s="45" t="s">
        <v>2530</v>
      </c>
      <c r="K359" s="37"/>
      <c r="L359" s="76" t="s">
        <v>1203</v>
      </c>
      <c r="M359" s="41" t="s">
        <v>1498</v>
      </c>
      <c r="N359" s="74">
        <v>2</v>
      </c>
      <c r="O359" s="74"/>
      <c r="Q359" s="74" t="s">
        <v>3</v>
      </c>
      <c r="R359" s="74" t="s">
        <v>434</v>
      </c>
      <c r="S359" s="74" t="s">
        <v>5</v>
      </c>
      <c r="T359" s="74" t="s">
        <v>6</v>
      </c>
      <c r="U359" s="85" t="s">
        <v>1204</v>
      </c>
      <c r="V359" s="74">
        <v>6</v>
      </c>
      <c r="W359" s="86">
        <v>0.21</v>
      </c>
      <c r="X359" s="89"/>
      <c r="Y359" s="74" t="s">
        <v>2570</v>
      </c>
      <c r="Z359" s="74" t="s">
        <v>16</v>
      </c>
      <c r="AA359" s="74" t="s">
        <v>16</v>
      </c>
      <c r="AB359" s="74" t="s">
        <v>16</v>
      </c>
      <c r="AC359" s="74" t="s">
        <v>16</v>
      </c>
      <c r="AD359" s="74" t="s">
        <v>30</v>
      </c>
      <c r="AF359" s="92" t="s">
        <v>2800</v>
      </c>
      <c r="AK359" s="91" t="s">
        <v>2801</v>
      </c>
      <c r="AM359" s="74"/>
      <c r="AR359" s="100" t="s">
        <v>2850</v>
      </c>
      <c r="AS359" s="6" t="s">
        <v>348</v>
      </c>
      <c r="AT359" s="70" t="str" cm="1">
        <f t="array" ref="AT359">_xlfn.IFS(N359&lt;=2.5,"Assente o entro 2.5 cm",AND(L359="Con gradino/i",N359&gt;2.5,N359&lt;=5),"fra 2.5 e 5 cm",AND(L359="Con gradino/i",N359&gt;5,N359&lt;=10),"fra 5 e 10 cm",AND(L359="Con gradino/i",N359&gt;10,N359&lt;=15),"tra 10 e 15 cm",AND(L359="Con gradino/i",N359&gt;15),"oltre 15 cm",TRUE,"")</f>
        <v>Assente o entro 2.5 cm</v>
      </c>
      <c r="AU359" s="2" t="s">
        <v>2959</v>
      </c>
      <c r="AV359" s="2">
        <f t="shared" si="13"/>
        <v>16.666666666666668</v>
      </c>
      <c r="AW359" s="6" t="s">
        <v>3406</v>
      </c>
      <c r="AX359" s="2" t="s">
        <v>3425</v>
      </c>
      <c r="AY359" s="2" t="s">
        <v>3426</v>
      </c>
    </row>
    <row r="360" spans="1:51" ht="15.75" customHeight="1" thickBot="1" x14ac:dyDescent="0.3">
      <c r="A360" s="41" t="s">
        <v>1946</v>
      </c>
      <c r="B360" s="74" t="s">
        <v>1</v>
      </c>
      <c r="C360" s="74" t="s">
        <v>1947</v>
      </c>
      <c r="D360" s="6" t="s">
        <v>341</v>
      </c>
      <c r="E360" s="3" t="str">
        <f t="shared" si="14"/>
        <v>Via duse 6e Bologna</v>
      </c>
      <c r="F360" s="40" t="s">
        <v>2192</v>
      </c>
      <c r="G360" s="38" t="str" cm="1">
        <f t="array" ref="G360">[1]!FINDLATITUDE(E360)</f>
        <v/>
      </c>
      <c r="H360" s="38" t="str" cm="1">
        <f t="array" ref="H360">[1]!FINDLONGITUDE(E360)</f>
        <v/>
      </c>
      <c r="I360" s="45" t="s">
        <v>2376</v>
      </c>
      <c r="J360" s="45" t="s">
        <v>2531</v>
      </c>
      <c r="K360" s="37"/>
      <c r="L360" s="76" t="s">
        <v>1205</v>
      </c>
      <c r="M360" s="41" t="s">
        <v>1498</v>
      </c>
      <c r="N360" s="73">
        <v>10</v>
      </c>
      <c r="O360" s="74" t="s">
        <v>5</v>
      </c>
      <c r="Q360" s="74" t="s">
        <v>3</v>
      </c>
      <c r="R360" s="73">
        <v>89</v>
      </c>
      <c r="S360" s="74"/>
      <c r="T360" s="74" t="s">
        <v>16</v>
      </c>
      <c r="U360" s="74"/>
      <c r="V360" s="74"/>
      <c r="W360" s="74"/>
      <c r="X360" s="89"/>
      <c r="Y360" s="74"/>
      <c r="Z360" s="74"/>
      <c r="AA360" s="74"/>
      <c r="AB360" s="74"/>
      <c r="AC360" s="74"/>
      <c r="AD360" s="74"/>
      <c r="AF360" s="92" t="s">
        <v>2802</v>
      </c>
      <c r="AK360" s="74"/>
      <c r="AM360" s="74"/>
      <c r="AR360" s="100" t="s">
        <v>2850</v>
      </c>
      <c r="AS360" s="6" t="s">
        <v>348</v>
      </c>
      <c r="AT360" s="70" t="str" cm="1">
        <f t="array" ref="AT360">_xlfn.IFS(N360&lt;=2.5,"Assente o entro 2.5 cm",AND(L360="Con gradino/i",N360&gt;2.5,N360&lt;=5),"fra 2.5 e 5 cm",AND(L360="Con gradino/i",N360&gt;5,N360&lt;=10),"fra 5 e 10 cm",AND(L360="Con gradino/i",N360&gt;10,N360&lt;=15),"tra 10 e 15 cm",AND(L360="Con gradino/i",N360&gt;15),"oltre 15 cm",TRUE,"")</f>
        <v>fra 5 e 10 cm</v>
      </c>
      <c r="AU360" s="2" t="s">
        <v>2960</v>
      </c>
      <c r="AV360" s="2">
        <f t="shared" si="13"/>
        <v>83.333333333333343</v>
      </c>
      <c r="AW360" s="6" t="s">
        <v>3406</v>
      </c>
      <c r="AX360" s="2" t="s">
        <v>3425</v>
      </c>
      <c r="AY360" s="2" t="s">
        <v>3426</v>
      </c>
    </row>
    <row r="361" spans="1:51" ht="15.75" customHeight="1" thickBot="1" x14ac:dyDescent="0.3">
      <c r="A361" s="41" t="s">
        <v>1948</v>
      </c>
      <c r="B361" s="74" t="s">
        <v>1</v>
      </c>
      <c r="C361" s="74" t="s">
        <v>1949</v>
      </c>
      <c r="D361" s="6" t="s">
        <v>341</v>
      </c>
      <c r="E361" s="3" t="str">
        <f t="shared" si="14"/>
        <v>Via duse 5 A Bologna</v>
      </c>
      <c r="F361" s="40" t="s">
        <v>2193</v>
      </c>
      <c r="G361" s="38" t="str" cm="1">
        <f t="array" ref="G361">[1]!FINDLATITUDE(E361)</f>
        <v/>
      </c>
      <c r="H361" s="38" t="str" cm="1">
        <f t="array" ref="H361">[1]!FINDLONGITUDE(E361)</f>
        <v/>
      </c>
      <c r="I361" s="45" t="s">
        <v>2377</v>
      </c>
      <c r="J361" s="45" t="s">
        <v>2532</v>
      </c>
      <c r="K361" s="37"/>
      <c r="L361" s="72" t="s">
        <v>3015</v>
      </c>
      <c r="M361" s="41" t="s">
        <v>1514</v>
      </c>
      <c r="N361" s="74">
        <v>12</v>
      </c>
      <c r="O361" s="75" t="s">
        <v>1560</v>
      </c>
      <c r="P361" s="46" t="s">
        <v>2237</v>
      </c>
      <c r="Q361" s="74" t="s">
        <v>54</v>
      </c>
      <c r="R361" s="74" t="s">
        <v>1772</v>
      </c>
      <c r="S361" s="74" t="s">
        <v>5</v>
      </c>
      <c r="T361" s="74" t="s">
        <v>6</v>
      </c>
      <c r="U361" s="84" t="s">
        <v>1203</v>
      </c>
      <c r="V361" s="74"/>
      <c r="W361" s="86"/>
      <c r="X361" s="89"/>
      <c r="Y361" s="74" t="s">
        <v>2570</v>
      </c>
      <c r="Z361" s="74" t="s">
        <v>6</v>
      </c>
      <c r="AA361" s="74" t="s">
        <v>6</v>
      </c>
      <c r="AB361" s="74" t="s">
        <v>6</v>
      </c>
      <c r="AC361" s="74" t="s">
        <v>6</v>
      </c>
      <c r="AD361" s="74" t="s">
        <v>7</v>
      </c>
      <c r="AF361" s="74" t="s">
        <v>2803</v>
      </c>
      <c r="AG361" s="45" t="s">
        <v>2909</v>
      </c>
      <c r="AK361" s="91" t="s">
        <v>2804</v>
      </c>
      <c r="AM361" s="92" t="s">
        <v>2805</v>
      </c>
      <c r="AR361" s="100" t="s">
        <v>2850</v>
      </c>
      <c r="AS361" s="6" t="s">
        <v>348</v>
      </c>
      <c r="AT361" s="70" t="str" cm="1">
        <f t="array" ref="AT361">_xlfn.IFS(N361&lt;=2.5,"Assente o entro 2.5 cm",AND(L361="Con gradino/i",N361&gt;2.5,N361&lt;=5),"fra 2.5 e 5 cm",AND(L361="Con gradino/i",N361&gt;5,N361&lt;=10),"fra 5 e 10 cm",AND(L361="Con gradino/i",N361&gt;10,N361&lt;=15),"tra 10 e 15 cm",AND(L361="Con gradino/i",N361&gt;15),"oltre 15 cm",TRUE,"")</f>
        <v/>
      </c>
      <c r="AV361" s="2">
        <f t="shared" si="13"/>
        <v>100</v>
      </c>
      <c r="AW361" s="6" t="s">
        <v>3406</v>
      </c>
      <c r="AX361" s="2" t="s">
        <v>3425</v>
      </c>
      <c r="AY361" s="2" t="s">
        <v>3426</v>
      </c>
    </row>
    <row r="362" spans="1:51" ht="15.75" customHeight="1" thickBot="1" x14ac:dyDescent="0.3">
      <c r="A362" s="41" t="s">
        <v>1950</v>
      </c>
      <c r="B362" s="74" t="s">
        <v>295</v>
      </c>
      <c r="C362" s="74" t="s">
        <v>1951</v>
      </c>
      <c r="D362" s="6" t="s">
        <v>341</v>
      </c>
      <c r="E362" s="3" t="str">
        <f t="shared" si="14"/>
        <v>Via duse 5D Bologna</v>
      </c>
      <c r="F362" s="40" t="s">
        <v>2194</v>
      </c>
      <c r="G362" s="38" t="str" cm="1">
        <f t="array" ref="G362">[1]!FINDLATITUDE(E362)</f>
        <v/>
      </c>
      <c r="H362" s="38" t="str" cm="1">
        <f t="array" ref="H362">[1]!FINDLONGITUDE(E362)</f>
        <v/>
      </c>
      <c r="I362" s="45" t="s">
        <v>2377</v>
      </c>
      <c r="J362" s="45" t="s">
        <v>2532</v>
      </c>
      <c r="K362" s="37"/>
      <c r="L362" s="76" t="s">
        <v>1205</v>
      </c>
      <c r="M362" s="41" t="s">
        <v>1498</v>
      </c>
      <c r="N362" s="73">
        <v>10</v>
      </c>
      <c r="O362" s="74" t="s">
        <v>5</v>
      </c>
      <c r="Q362" s="74" t="s">
        <v>3</v>
      </c>
      <c r="R362" s="73">
        <v>90</v>
      </c>
      <c r="S362" s="74" t="s">
        <v>5</v>
      </c>
      <c r="T362" s="74" t="s">
        <v>16</v>
      </c>
      <c r="U362" s="74"/>
      <c r="V362" s="74"/>
      <c r="W362" s="74"/>
      <c r="X362" s="89"/>
      <c r="Y362" s="74"/>
      <c r="Z362" s="74"/>
      <c r="AA362" s="74"/>
      <c r="AB362" s="74"/>
      <c r="AC362" s="74"/>
      <c r="AD362" s="74"/>
      <c r="AF362" s="92" t="s">
        <v>2806</v>
      </c>
      <c r="AK362" s="74"/>
      <c r="AM362" s="74"/>
      <c r="AR362" s="100" t="s">
        <v>2850</v>
      </c>
      <c r="AS362" s="6" t="s">
        <v>348</v>
      </c>
      <c r="AT362" s="70" t="str" cm="1">
        <f t="array" ref="AT362">_xlfn.IFS(N362&lt;=2.5,"Assente o entro 2.5 cm",AND(L362="Con gradino/i",N362&gt;2.5,N362&lt;=5),"fra 2.5 e 5 cm",AND(L362="Con gradino/i",N362&gt;5,N362&lt;=10),"fra 5 e 10 cm",AND(L362="Con gradino/i",N362&gt;10,N362&lt;=15),"tra 10 e 15 cm",AND(L362="Con gradino/i",N362&gt;15),"oltre 15 cm",TRUE,"")</f>
        <v>fra 5 e 10 cm</v>
      </c>
      <c r="AU362" s="2" t="s">
        <v>2960</v>
      </c>
      <c r="AV362" s="2">
        <f t="shared" si="13"/>
        <v>83.333333333333343</v>
      </c>
      <c r="AW362" s="6" t="s">
        <v>3406</v>
      </c>
      <c r="AX362" s="2" t="s">
        <v>3425</v>
      </c>
      <c r="AY362" s="2" t="s">
        <v>3426</v>
      </c>
    </row>
    <row r="363" spans="1:51" ht="15.75" customHeight="1" thickBot="1" x14ac:dyDescent="0.3">
      <c r="A363" s="41" t="s">
        <v>1952</v>
      </c>
      <c r="B363" s="74" t="s">
        <v>66</v>
      </c>
      <c r="C363" s="74" t="s">
        <v>1953</v>
      </c>
      <c r="D363" s="6" t="s">
        <v>341</v>
      </c>
      <c r="E363" s="3" t="str">
        <f t="shared" si="14"/>
        <v>Via duse 7A Bologna</v>
      </c>
      <c r="F363" s="40" t="s">
        <v>2195</v>
      </c>
      <c r="G363" s="38" t="str" cm="1">
        <f t="array" ref="G363">[1]!FINDLATITUDE(E363)</f>
        <v/>
      </c>
      <c r="H363" s="38" t="str" cm="1">
        <f t="array" ref="H363">[1]!FINDLONGITUDE(E363)</f>
        <v/>
      </c>
      <c r="I363" s="45" t="s">
        <v>684</v>
      </c>
      <c r="J363" s="45" t="s">
        <v>2533</v>
      </c>
      <c r="K363" s="37"/>
      <c r="L363" s="76" t="s">
        <v>1205</v>
      </c>
      <c r="M363" s="41" t="s">
        <v>1498</v>
      </c>
      <c r="N363" s="74">
        <v>11.5</v>
      </c>
      <c r="O363" s="74" t="s">
        <v>5</v>
      </c>
      <c r="Q363" s="74" t="s">
        <v>3</v>
      </c>
      <c r="R363" s="74" t="s">
        <v>78</v>
      </c>
      <c r="S363" s="74" t="s">
        <v>5</v>
      </c>
      <c r="T363" s="74" t="s">
        <v>16</v>
      </c>
      <c r="U363" s="74"/>
      <c r="V363" s="74"/>
      <c r="W363" s="74"/>
      <c r="X363" s="89"/>
      <c r="Y363" s="74"/>
      <c r="Z363" s="74"/>
      <c r="AA363" s="74"/>
      <c r="AB363" s="74"/>
      <c r="AC363" s="74"/>
      <c r="AD363" s="74"/>
      <c r="AF363" s="75" t="s">
        <v>2807</v>
      </c>
      <c r="AG363" s="45" t="s">
        <v>2910</v>
      </c>
      <c r="AK363" s="74"/>
      <c r="AM363" s="74"/>
      <c r="AR363" s="100" t="s">
        <v>2850</v>
      </c>
      <c r="AS363" s="6" t="s">
        <v>348</v>
      </c>
      <c r="AT363" s="70" t="str" cm="1">
        <f t="array" ref="AT363">_xlfn.IFS(N363&lt;=2.5,"Assente o entro 2.5 cm",AND(L363="Con gradino/i",N363&gt;2.5,N363&lt;=5),"fra 2.5 e 5 cm",AND(L363="Con gradino/i",N363&gt;5,N363&lt;=10),"fra 5 e 10 cm",AND(L363="Con gradino/i",N363&gt;10,N363&lt;=15),"tra 10 e 15 cm",AND(L363="Con gradino/i",N363&gt;15),"oltre 15 cm",TRUE,"")</f>
        <v>tra 10 e 15 cm</v>
      </c>
      <c r="AU363" s="2" t="s">
        <v>2961</v>
      </c>
      <c r="AV363" s="2">
        <f t="shared" si="13"/>
        <v>95.833333333333343</v>
      </c>
      <c r="AW363" s="6" t="s">
        <v>3406</v>
      </c>
      <c r="AX363" s="2" t="s">
        <v>3425</v>
      </c>
      <c r="AY363" s="2" t="s">
        <v>3426</v>
      </c>
    </row>
    <row r="364" spans="1:51" ht="15.75" customHeight="1" thickBot="1" x14ac:dyDescent="0.3">
      <c r="A364" s="41" t="s">
        <v>302</v>
      </c>
      <c r="B364" s="74" t="s">
        <v>2949</v>
      </c>
      <c r="C364" s="74" t="s">
        <v>1954</v>
      </c>
      <c r="D364" s="6" t="s">
        <v>341</v>
      </c>
      <c r="E364" s="3" t="str">
        <f t="shared" si="14"/>
        <v>Via duse 7c Bologna</v>
      </c>
      <c r="F364" s="40" t="s">
        <v>2196</v>
      </c>
      <c r="G364" s="38" t="str" cm="1">
        <f t="array" ref="G364">[1]!FINDLATITUDE(E364)</f>
        <v/>
      </c>
      <c r="H364" s="38" t="str" cm="1">
        <f t="array" ref="H364">[1]!FINDLONGITUDE(E364)</f>
        <v/>
      </c>
      <c r="I364" s="45" t="s">
        <v>684</v>
      </c>
      <c r="J364" s="45" t="s">
        <v>2533</v>
      </c>
      <c r="K364" s="37"/>
      <c r="L364" s="72" t="s">
        <v>3015</v>
      </c>
      <c r="M364" s="41" t="s">
        <v>1514</v>
      </c>
      <c r="N364" s="73">
        <v>13.5</v>
      </c>
      <c r="O364" s="74" t="s">
        <v>29</v>
      </c>
      <c r="P364" s="46" t="s">
        <v>1182</v>
      </c>
      <c r="Q364" s="74" t="s">
        <v>1785</v>
      </c>
      <c r="R364" s="73">
        <v>2.5</v>
      </c>
      <c r="S364" s="74" t="s">
        <v>5</v>
      </c>
      <c r="T364" s="74" t="s">
        <v>16</v>
      </c>
      <c r="U364" s="74"/>
      <c r="V364" s="74"/>
      <c r="W364" s="74"/>
      <c r="X364" s="89"/>
      <c r="Y364" s="74"/>
      <c r="Z364" s="74"/>
      <c r="AA364" s="74"/>
      <c r="AB364" s="74"/>
      <c r="AC364" s="74"/>
      <c r="AD364" s="74"/>
      <c r="AF364" s="92" t="s">
        <v>2808</v>
      </c>
      <c r="AK364" s="74"/>
      <c r="AM364" s="74"/>
      <c r="AR364" s="100" t="s">
        <v>2850</v>
      </c>
      <c r="AS364" s="6" t="s">
        <v>348</v>
      </c>
      <c r="AT364" s="70" t="str" cm="1">
        <f t="array" ref="AT364">_xlfn.IFS(N364&lt;=2.5,"Assente o entro 2.5 cm",AND(L364="Con gradino/i",N364&gt;2.5,N364&lt;=5),"fra 2.5 e 5 cm",AND(L364="Con gradino/i",N364&gt;5,N364&lt;=10),"fra 5 e 10 cm",AND(L364="Con gradino/i",N364&gt;10,N364&lt;=15),"tra 10 e 15 cm",AND(L364="Con gradino/i",N364&gt;15),"oltre 15 cm",TRUE,"")</f>
        <v/>
      </c>
      <c r="AV364" s="2">
        <f t="shared" si="13"/>
        <v>112.5</v>
      </c>
      <c r="AW364" s="6" t="s">
        <v>3406</v>
      </c>
      <c r="AX364" s="2" t="s">
        <v>3425</v>
      </c>
      <c r="AY364" s="2" t="s">
        <v>3426</v>
      </c>
    </row>
    <row r="365" spans="1:51" ht="15.75" customHeight="1" thickBot="1" x14ac:dyDescent="0.3">
      <c r="A365" s="41" t="s">
        <v>1955</v>
      </c>
      <c r="B365" s="74" t="s">
        <v>66</v>
      </c>
      <c r="C365" s="74" t="s">
        <v>1956</v>
      </c>
      <c r="D365" s="6" t="s">
        <v>341</v>
      </c>
      <c r="E365" s="3" t="str">
        <f t="shared" si="14"/>
        <v>Via duse 7 e Bologna</v>
      </c>
      <c r="F365" s="40" t="s">
        <v>2197</v>
      </c>
      <c r="G365" s="38" t="str" cm="1">
        <f t="array" ref="G365">[1]!FINDLATITUDE(E365)</f>
        <v/>
      </c>
      <c r="H365" s="38" t="str" cm="1">
        <f t="array" ref="H365">[1]!FINDLONGITUDE(E365)</f>
        <v/>
      </c>
      <c r="I365" s="45" t="s">
        <v>684</v>
      </c>
      <c r="J365" s="45" t="s">
        <v>2533</v>
      </c>
      <c r="K365" s="37"/>
      <c r="L365" s="72" t="s">
        <v>3015</v>
      </c>
      <c r="M365" s="41" t="s">
        <v>1498</v>
      </c>
      <c r="N365" s="73">
        <v>12.5</v>
      </c>
      <c r="O365" s="74" t="s">
        <v>33</v>
      </c>
      <c r="P365" s="46" t="s">
        <v>2227</v>
      </c>
      <c r="Q365" s="74" t="s">
        <v>3</v>
      </c>
      <c r="R365" s="74" t="s">
        <v>78</v>
      </c>
      <c r="S365" s="74" t="s">
        <v>5</v>
      </c>
      <c r="T365" s="74" t="s">
        <v>16</v>
      </c>
      <c r="U365" s="74"/>
      <c r="V365" s="74"/>
      <c r="W365" s="74"/>
      <c r="X365" s="89"/>
      <c r="Y365" s="74"/>
      <c r="Z365" s="74"/>
      <c r="AA365" s="74"/>
      <c r="AB365" s="74"/>
      <c r="AC365" s="74"/>
      <c r="AD365" s="74"/>
      <c r="AF365" s="75" t="s">
        <v>2809</v>
      </c>
      <c r="AG365" s="45" t="s">
        <v>2911</v>
      </c>
      <c r="AK365" s="74"/>
      <c r="AM365" s="74"/>
      <c r="AR365" s="100" t="s">
        <v>2850</v>
      </c>
      <c r="AS365" s="6" t="s">
        <v>348</v>
      </c>
      <c r="AT365" s="70" t="str" cm="1">
        <f t="array" ref="AT365">_xlfn.IFS(N365&lt;=2.5,"Assente o entro 2.5 cm",AND(L365="Con gradino/i",N365&gt;2.5,N365&lt;=5),"fra 2.5 e 5 cm",AND(L365="Con gradino/i",N365&gt;5,N365&lt;=10),"fra 5 e 10 cm",AND(L365="Con gradino/i",N365&gt;10,N365&lt;=15),"tra 10 e 15 cm",AND(L365="Con gradino/i",N365&gt;15),"oltre 15 cm",TRUE,"")</f>
        <v/>
      </c>
      <c r="AV365" s="2">
        <f t="shared" si="13"/>
        <v>104.16666666666667</v>
      </c>
      <c r="AW365" s="6" t="s">
        <v>3406</v>
      </c>
      <c r="AX365" s="2" t="s">
        <v>3425</v>
      </c>
      <c r="AY365" s="2" t="s">
        <v>3426</v>
      </c>
    </row>
    <row r="366" spans="1:51" ht="15.75" customHeight="1" thickBot="1" x14ac:dyDescent="0.3">
      <c r="A366" s="41" t="s">
        <v>1957</v>
      </c>
      <c r="B366" s="74" t="s">
        <v>435</v>
      </c>
      <c r="C366" s="74" t="s">
        <v>1958</v>
      </c>
      <c r="D366" s="6" t="s">
        <v>341</v>
      </c>
      <c r="E366" s="3" t="str">
        <f t="shared" si="14"/>
        <v>Via duse 9b Bologna</v>
      </c>
      <c r="F366" s="40" t="s">
        <v>2198</v>
      </c>
      <c r="G366" s="38" t="str" cm="1">
        <f t="array" ref="G366">[1]!FINDLATITUDE(E366)</f>
        <v/>
      </c>
      <c r="H366" s="38" t="str" cm="1">
        <f t="array" ref="H366">[1]!FINDLONGITUDE(E366)</f>
        <v/>
      </c>
      <c r="I366" s="45" t="s">
        <v>2378</v>
      </c>
      <c r="J366" s="45" t="s">
        <v>2534</v>
      </c>
      <c r="K366" s="37"/>
      <c r="L366" s="72" t="s">
        <v>3015</v>
      </c>
      <c r="M366" s="41" t="s">
        <v>1514</v>
      </c>
      <c r="N366" s="73">
        <v>16</v>
      </c>
      <c r="O366" s="74" t="s">
        <v>29</v>
      </c>
      <c r="P366" s="46" t="s">
        <v>2240</v>
      </c>
      <c r="Q366" s="74" t="s">
        <v>3</v>
      </c>
      <c r="R366" s="73">
        <v>90</v>
      </c>
      <c r="S366" s="74" t="s">
        <v>5</v>
      </c>
      <c r="T366" s="74" t="s">
        <v>16</v>
      </c>
      <c r="U366" s="74"/>
      <c r="V366" s="74"/>
      <c r="W366" s="74"/>
      <c r="X366" s="89"/>
      <c r="Y366" s="74"/>
      <c r="Z366" s="74"/>
      <c r="AA366" s="74"/>
      <c r="AB366" s="74"/>
      <c r="AC366" s="74"/>
      <c r="AD366" s="74"/>
      <c r="AF366" s="75" t="s">
        <v>2810</v>
      </c>
      <c r="AG366" s="45" t="s">
        <v>2912</v>
      </c>
      <c r="AK366" s="74"/>
      <c r="AM366" s="74"/>
      <c r="AR366" s="100" t="s">
        <v>2850</v>
      </c>
      <c r="AS366" s="6" t="s">
        <v>348</v>
      </c>
      <c r="AT366" s="70" t="str" cm="1">
        <f t="array" ref="AT366">_xlfn.IFS(N366&lt;=2.5,"Assente o entro 2.5 cm",AND(L366="Con gradino/i",N366&gt;2.5,N366&lt;=5),"fra 2.5 e 5 cm",AND(L366="Con gradino/i",N366&gt;5,N366&lt;=10),"fra 5 e 10 cm",AND(L366="Con gradino/i",N366&gt;10,N366&lt;=15),"tra 10 e 15 cm",AND(L366="Con gradino/i",N366&gt;15),"oltre 15 cm",TRUE,"")</f>
        <v/>
      </c>
      <c r="AV366" s="2">
        <f t="shared" si="13"/>
        <v>133.33333333333334</v>
      </c>
      <c r="AW366" s="6" t="s">
        <v>3406</v>
      </c>
      <c r="AX366" s="2" t="s">
        <v>3425</v>
      </c>
      <c r="AY366" s="2" t="s">
        <v>3426</v>
      </c>
    </row>
    <row r="367" spans="1:51" ht="15.75" customHeight="1" thickBot="1" x14ac:dyDescent="0.3">
      <c r="A367" s="41" t="s">
        <v>1959</v>
      </c>
      <c r="B367" s="74" t="s">
        <v>1</v>
      </c>
      <c r="C367" s="74" t="s">
        <v>1960</v>
      </c>
      <c r="D367" s="6" t="s">
        <v>341</v>
      </c>
      <c r="E367" s="3" t="str">
        <f t="shared" si="14"/>
        <v>Via duse 11 b Bologna</v>
      </c>
      <c r="F367" s="40" t="s">
        <v>2199</v>
      </c>
      <c r="G367" s="38" t="str" cm="1">
        <f t="array" ref="G367">[1]!FINDLATITUDE(E367)</f>
        <v/>
      </c>
      <c r="H367" s="38" t="str" cm="1">
        <f t="array" ref="H367">[1]!FINDLONGITUDE(E367)</f>
        <v/>
      </c>
      <c r="I367" s="45" t="s">
        <v>2379</v>
      </c>
      <c r="J367" s="45" t="s">
        <v>2535</v>
      </c>
      <c r="K367" s="37"/>
      <c r="L367" s="76" t="s">
        <v>1205</v>
      </c>
      <c r="M367" s="41" t="s">
        <v>1498</v>
      </c>
      <c r="N367" s="74">
        <v>4.5</v>
      </c>
      <c r="O367" s="74" t="s">
        <v>5</v>
      </c>
      <c r="Q367" s="74" t="s">
        <v>3</v>
      </c>
      <c r="R367" s="74" t="s">
        <v>78</v>
      </c>
      <c r="S367" s="74" t="s">
        <v>5</v>
      </c>
      <c r="T367" s="74" t="s">
        <v>16</v>
      </c>
      <c r="U367" s="74"/>
      <c r="V367" s="74"/>
      <c r="W367" s="74"/>
      <c r="X367" s="89"/>
      <c r="Y367" s="36" t="s">
        <v>1205</v>
      </c>
      <c r="Z367" s="74" t="s">
        <v>6</v>
      </c>
      <c r="AA367" s="74" t="s">
        <v>6</v>
      </c>
      <c r="AB367" s="74" t="s">
        <v>6</v>
      </c>
      <c r="AC367" s="74" t="s">
        <v>2557</v>
      </c>
      <c r="AD367" s="74" t="s">
        <v>7</v>
      </c>
      <c r="AF367" s="74" t="s">
        <v>2811</v>
      </c>
      <c r="AG367" s="45" t="s">
        <v>2913</v>
      </c>
      <c r="AK367" s="74"/>
      <c r="AM367" s="92" t="s">
        <v>2812</v>
      </c>
      <c r="AR367" s="100" t="s">
        <v>2850</v>
      </c>
      <c r="AS367" s="6" t="s">
        <v>348</v>
      </c>
      <c r="AT367" s="70" t="str" cm="1">
        <f t="array" ref="AT367">_xlfn.IFS(N367&lt;=2.5,"Assente o entro 2.5 cm",AND(L367="Con gradino/i",N367&gt;2.5,N367&lt;=5),"fra 2.5 e 5 cm",AND(L367="Con gradino/i",N367&gt;5,N367&lt;=10),"fra 5 e 10 cm",AND(L367="Con gradino/i",N367&gt;10,N367&lt;=15),"tra 10 e 15 cm",AND(L367="Con gradino/i",N367&gt;15),"oltre 15 cm",TRUE,"")</f>
        <v>fra 2.5 e 5 cm</v>
      </c>
      <c r="AU367" s="2" t="s">
        <v>2957</v>
      </c>
      <c r="AV367" s="2">
        <f t="shared" si="13"/>
        <v>37.5</v>
      </c>
      <c r="AW367" s="6" t="s">
        <v>3406</v>
      </c>
      <c r="AX367" s="2" t="s">
        <v>3425</v>
      </c>
      <c r="AY367" s="2" t="s">
        <v>3426</v>
      </c>
    </row>
    <row r="368" spans="1:51" ht="15.75" customHeight="1" thickBot="1" x14ac:dyDescent="0.3">
      <c r="A368" s="41" t="s">
        <v>1961</v>
      </c>
      <c r="B368" s="74" t="s">
        <v>1962</v>
      </c>
      <c r="C368" s="74" t="s">
        <v>1963</v>
      </c>
      <c r="D368" s="6" t="s">
        <v>341</v>
      </c>
      <c r="E368" s="3" t="str">
        <f t="shared" si="14"/>
        <v>Via duse 11e Bologna</v>
      </c>
      <c r="F368" s="40" t="s">
        <v>2200</v>
      </c>
      <c r="G368" s="38" t="str" cm="1">
        <f t="array" ref="G368">[1]!FINDLATITUDE(E368)</f>
        <v/>
      </c>
      <c r="H368" s="38" t="str" cm="1">
        <f t="array" ref="H368">[1]!FINDLONGITUDE(E368)</f>
        <v/>
      </c>
      <c r="I368" s="45" t="s">
        <v>2379</v>
      </c>
      <c r="J368" s="45" t="s">
        <v>2536</v>
      </c>
      <c r="K368" s="37"/>
      <c r="L368" s="76" t="s">
        <v>1205</v>
      </c>
      <c r="M368" s="41" t="s">
        <v>1498</v>
      </c>
      <c r="N368" s="73">
        <v>2</v>
      </c>
      <c r="O368" s="74" t="s">
        <v>5</v>
      </c>
      <c r="Q368" s="74" t="s">
        <v>3</v>
      </c>
      <c r="R368" s="73">
        <v>80</v>
      </c>
      <c r="S368" s="74" t="s">
        <v>5</v>
      </c>
      <c r="T368" s="74" t="s">
        <v>6</v>
      </c>
      <c r="U368" s="84" t="s">
        <v>1203</v>
      </c>
      <c r="V368" s="74"/>
      <c r="W368" s="86"/>
      <c r="X368" s="89"/>
      <c r="Y368" s="74"/>
      <c r="Z368" s="74"/>
      <c r="AA368" s="74"/>
      <c r="AB368" s="74"/>
      <c r="AC368" s="74"/>
      <c r="AD368" s="74"/>
      <c r="AF368" s="92" t="s">
        <v>2813</v>
      </c>
      <c r="AK368" s="74"/>
      <c r="AM368" s="74"/>
      <c r="AR368" s="100" t="s">
        <v>2850</v>
      </c>
      <c r="AS368" s="6" t="s">
        <v>348</v>
      </c>
      <c r="AT368" s="70" t="str" cm="1">
        <f t="array" ref="AT368">_xlfn.IFS(N368&lt;=2.5,"Assente o entro 2.5 cm",AND(L368="Con gradino/i",N368&gt;2.5,N368&lt;=5),"fra 2.5 e 5 cm",AND(L368="Con gradino/i",N368&gt;5,N368&lt;=10),"fra 5 e 10 cm",AND(L368="Con gradino/i",N368&gt;10,N368&lt;=15),"tra 10 e 15 cm",AND(L368="Con gradino/i",N368&gt;15),"oltre 15 cm",TRUE,"")</f>
        <v>Assente o entro 2.5 cm</v>
      </c>
      <c r="AU368" s="2" t="s">
        <v>2959</v>
      </c>
      <c r="AV368" s="2">
        <f t="shared" si="13"/>
        <v>16.666666666666668</v>
      </c>
      <c r="AW368" s="6" t="s">
        <v>3406</v>
      </c>
      <c r="AX368" s="2" t="s">
        <v>3425</v>
      </c>
      <c r="AY368" s="2" t="s">
        <v>3426</v>
      </c>
    </row>
    <row r="369" spans="1:51" ht="15.75" customHeight="1" thickBot="1" x14ac:dyDescent="0.3">
      <c r="A369" s="41" t="s">
        <v>1964</v>
      </c>
      <c r="B369" s="74" t="s">
        <v>1</v>
      </c>
      <c r="C369" s="74" t="s">
        <v>1965</v>
      </c>
      <c r="D369" s="6" t="s">
        <v>341</v>
      </c>
      <c r="E369" s="3" t="str">
        <f t="shared" si="14"/>
        <v>Via duse 17b Bologna</v>
      </c>
      <c r="F369" s="40" t="s">
        <v>2201</v>
      </c>
      <c r="G369" s="38" t="str" cm="1">
        <f t="array" ref="G369">[1]!FINDLATITUDE(E369)</f>
        <v/>
      </c>
      <c r="H369" s="38" t="str" cm="1">
        <f t="array" ref="H369">[1]!FINDLONGITUDE(E369)</f>
        <v/>
      </c>
      <c r="I369" s="45" t="s">
        <v>2380</v>
      </c>
      <c r="J369" s="45" t="s">
        <v>2537</v>
      </c>
      <c r="K369" s="37"/>
      <c r="L369" s="76" t="s">
        <v>1205</v>
      </c>
      <c r="M369" s="41" t="s">
        <v>1498</v>
      </c>
      <c r="N369" s="73">
        <v>5</v>
      </c>
      <c r="O369" s="74" t="s">
        <v>5</v>
      </c>
      <c r="Q369" s="74" t="s">
        <v>3</v>
      </c>
      <c r="R369" s="73">
        <v>108</v>
      </c>
      <c r="S369" s="74" t="s">
        <v>5</v>
      </c>
      <c r="T369" s="74" t="s">
        <v>16</v>
      </c>
      <c r="U369" s="74"/>
      <c r="V369" s="74"/>
      <c r="W369" s="74"/>
      <c r="X369" s="89"/>
      <c r="Y369" s="74" t="s">
        <v>1205</v>
      </c>
      <c r="Z369" s="74" t="s">
        <v>6</v>
      </c>
      <c r="AA369" s="74" t="s">
        <v>6</v>
      </c>
      <c r="AB369" s="74" t="s">
        <v>6</v>
      </c>
      <c r="AC369" s="74" t="s">
        <v>6</v>
      </c>
      <c r="AD369" s="74" t="s">
        <v>7</v>
      </c>
      <c r="AF369" s="74" t="s">
        <v>2814</v>
      </c>
      <c r="AG369" s="45" t="s">
        <v>2914</v>
      </c>
      <c r="AK369" s="74"/>
      <c r="AM369" s="92" t="s">
        <v>2815</v>
      </c>
      <c r="AR369" s="100" t="s">
        <v>2850</v>
      </c>
      <c r="AS369" s="6" t="s">
        <v>348</v>
      </c>
      <c r="AT369" s="70" t="str" cm="1">
        <f t="array" ref="AT369">_xlfn.IFS(N369&lt;=2.5,"Assente o entro 2.5 cm",AND(L369="Con gradino/i",N369&gt;2.5,N369&lt;=5),"fra 2.5 e 5 cm",AND(L369="Con gradino/i",N369&gt;5,N369&lt;=10),"fra 5 e 10 cm",AND(L369="Con gradino/i",N369&gt;10,N369&lt;=15),"tra 10 e 15 cm",AND(L369="Con gradino/i",N369&gt;15),"oltre 15 cm",TRUE,"")</f>
        <v>fra 2.5 e 5 cm</v>
      </c>
      <c r="AU369" s="2" t="s">
        <v>2957</v>
      </c>
      <c r="AV369" s="2">
        <f t="shared" si="13"/>
        <v>41.666666666666671</v>
      </c>
      <c r="AW369" s="6" t="s">
        <v>3406</v>
      </c>
      <c r="AX369" s="2" t="s">
        <v>3425</v>
      </c>
      <c r="AY369" s="2" t="s">
        <v>3426</v>
      </c>
    </row>
    <row r="370" spans="1:51" ht="15.75" customHeight="1" thickBot="1" x14ac:dyDescent="0.3">
      <c r="A370" s="41" t="s">
        <v>1966</v>
      </c>
      <c r="B370" s="74" t="s">
        <v>1967</v>
      </c>
      <c r="C370" s="74" t="s">
        <v>1968</v>
      </c>
      <c r="D370" s="6" t="s">
        <v>341</v>
      </c>
      <c r="E370" s="3" t="str">
        <f t="shared" si="14"/>
        <v>Via duse 17 c Bologna</v>
      </c>
      <c r="F370" s="40" t="s">
        <v>2202</v>
      </c>
      <c r="G370" s="38" t="str" cm="1">
        <f t="array" ref="G370">[1]!FINDLATITUDE(E370)</f>
        <v/>
      </c>
      <c r="H370" s="38" t="str" cm="1">
        <f t="array" ref="H370">[1]!FINDLONGITUDE(E370)</f>
        <v/>
      </c>
      <c r="I370" s="45" t="s">
        <v>2380</v>
      </c>
      <c r="J370" s="45" t="s">
        <v>2537</v>
      </c>
      <c r="K370" s="37"/>
      <c r="L370" s="76" t="s">
        <v>1205</v>
      </c>
      <c r="M370" s="41" t="s">
        <v>1498</v>
      </c>
      <c r="N370" s="74">
        <v>5</v>
      </c>
      <c r="O370" s="74" t="s">
        <v>5</v>
      </c>
      <c r="Q370" s="74" t="s">
        <v>3</v>
      </c>
      <c r="R370" s="74" t="s">
        <v>120</v>
      </c>
      <c r="S370" s="74" t="s">
        <v>5</v>
      </c>
      <c r="T370" s="74" t="s">
        <v>16</v>
      </c>
      <c r="U370" s="74"/>
      <c r="V370" s="74"/>
      <c r="W370" s="74"/>
      <c r="X370" s="89"/>
      <c r="Y370" s="74"/>
      <c r="Z370" s="74"/>
      <c r="AA370" s="74"/>
      <c r="AB370" s="74"/>
      <c r="AC370" s="74"/>
      <c r="AD370" s="74"/>
      <c r="AF370" s="75" t="s">
        <v>2816</v>
      </c>
      <c r="AG370" s="45" t="s">
        <v>2915</v>
      </c>
      <c r="AK370" s="74"/>
      <c r="AM370" s="74"/>
      <c r="AR370" s="100" t="s">
        <v>2850</v>
      </c>
      <c r="AS370" s="6" t="s">
        <v>348</v>
      </c>
      <c r="AT370" s="70" t="str" cm="1">
        <f t="array" ref="AT370">_xlfn.IFS(N370&lt;=2.5,"Assente o entro 2.5 cm",AND(L370="Con gradino/i",N370&gt;2.5,N370&lt;=5),"fra 2.5 e 5 cm",AND(L370="Con gradino/i",N370&gt;5,N370&lt;=10),"fra 5 e 10 cm",AND(L370="Con gradino/i",N370&gt;10,N370&lt;=15),"tra 10 e 15 cm",AND(L370="Con gradino/i",N370&gt;15),"oltre 15 cm",TRUE,"")</f>
        <v>fra 2.5 e 5 cm</v>
      </c>
      <c r="AU370" s="2" t="s">
        <v>2957</v>
      </c>
      <c r="AV370" s="2">
        <f t="shared" si="13"/>
        <v>41.666666666666671</v>
      </c>
      <c r="AW370" s="6" t="s">
        <v>3406</v>
      </c>
      <c r="AX370" s="2" t="s">
        <v>3425</v>
      </c>
      <c r="AY370" s="2" t="s">
        <v>3426</v>
      </c>
    </row>
    <row r="371" spans="1:51" ht="15.75" customHeight="1" thickBot="1" x14ac:dyDescent="0.3">
      <c r="A371" s="41" t="s">
        <v>1969</v>
      </c>
      <c r="B371" s="74" t="s">
        <v>295</v>
      </c>
      <c r="C371" s="74" t="s">
        <v>1970</v>
      </c>
      <c r="D371" s="6" t="s">
        <v>341</v>
      </c>
      <c r="E371" s="3" t="str">
        <f t="shared" si="14"/>
        <v>Via duse 17D Bologna</v>
      </c>
      <c r="F371" s="40" t="s">
        <v>2203</v>
      </c>
      <c r="G371" s="38" t="str" cm="1">
        <f t="array" ref="G371">[1]!FINDLATITUDE(E371)</f>
        <v/>
      </c>
      <c r="H371" s="38" t="str" cm="1">
        <f t="array" ref="H371">[1]!FINDLONGITUDE(E371)</f>
        <v/>
      </c>
      <c r="I371" s="45" t="s">
        <v>2380</v>
      </c>
      <c r="J371" s="45" t="s">
        <v>2537</v>
      </c>
      <c r="K371" s="37"/>
      <c r="L371" s="76" t="s">
        <v>1205</v>
      </c>
      <c r="M371" s="41" t="s">
        <v>1498</v>
      </c>
      <c r="N371" s="73">
        <v>9</v>
      </c>
      <c r="O371" s="74" t="s">
        <v>5</v>
      </c>
      <c r="Q371" s="74" t="s">
        <v>3</v>
      </c>
      <c r="R371" s="73">
        <v>88</v>
      </c>
      <c r="S371" s="74" t="s">
        <v>5</v>
      </c>
      <c r="T371" s="74" t="s">
        <v>16</v>
      </c>
      <c r="U371" s="74"/>
      <c r="V371" s="74"/>
      <c r="W371" s="74"/>
      <c r="X371" s="89"/>
      <c r="Y371" s="74"/>
      <c r="Z371" s="74"/>
      <c r="AA371" s="74"/>
      <c r="AB371" s="74"/>
      <c r="AC371" s="74"/>
      <c r="AD371" s="74"/>
      <c r="AF371" s="75" t="s">
        <v>2817</v>
      </c>
      <c r="AG371" s="45" t="s">
        <v>2916</v>
      </c>
      <c r="AK371" s="74"/>
      <c r="AM371" s="74"/>
      <c r="AR371" s="100" t="s">
        <v>2850</v>
      </c>
      <c r="AS371" s="6" t="s">
        <v>348</v>
      </c>
      <c r="AT371" s="70" t="str" cm="1">
        <f t="array" ref="AT371">_xlfn.IFS(N371&lt;=2.5,"Assente o entro 2.5 cm",AND(L371="Con gradino/i",N371&gt;2.5,N371&lt;=5),"fra 2.5 e 5 cm",AND(L371="Con gradino/i",N371&gt;5,N371&lt;=10),"fra 5 e 10 cm",AND(L371="Con gradino/i",N371&gt;10,N371&lt;=15),"tra 10 e 15 cm",AND(L371="Con gradino/i",N371&gt;15),"oltre 15 cm",TRUE,"")</f>
        <v>fra 5 e 10 cm</v>
      </c>
      <c r="AU371" s="2" t="s">
        <v>2960</v>
      </c>
      <c r="AV371" s="2">
        <f t="shared" si="13"/>
        <v>75</v>
      </c>
      <c r="AW371" s="6" t="s">
        <v>3406</v>
      </c>
      <c r="AX371" s="2" t="s">
        <v>3425</v>
      </c>
      <c r="AY371" s="2" t="s">
        <v>3426</v>
      </c>
    </row>
    <row r="372" spans="1:51" ht="15.75" customHeight="1" thickBot="1" x14ac:dyDescent="0.3">
      <c r="A372" s="41" t="s">
        <v>1972</v>
      </c>
      <c r="B372" s="74" t="s">
        <v>1972</v>
      </c>
      <c r="C372" s="74" t="s">
        <v>1973</v>
      </c>
      <c r="D372" s="6" t="s">
        <v>341</v>
      </c>
      <c r="E372" s="3" t="str">
        <f t="shared" si="14"/>
        <v>Via duse 17g Bologna</v>
      </c>
      <c r="F372" s="40" t="s">
        <v>2204</v>
      </c>
      <c r="G372" s="38" t="str" cm="1">
        <f t="array" ref="G372">[1]!FINDLATITUDE(E372)</f>
        <v/>
      </c>
      <c r="H372" s="38" t="str" cm="1">
        <f t="array" ref="H372">[1]!FINDLONGITUDE(E372)</f>
        <v/>
      </c>
      <c r="I372" s="45" t="s">
        <v>2380</v>
      </c>
      <c r="J372" s="45" t="s">
        <v>2537</v>
      </c>
      <c r="K372" s="37"/>
      <c r="L372" s="76" t="s">
        <v>1205</v>
      </c>
      <c r="M372" s="41" t="s">
        <v>1498</v>
      </c>
      <c r="N372" s="74">
        <v>7</v>
      </c>
      <c r="O372" s="74" t="s">
        <v>5</v>
      </c>
      <c r="Q372" s="74" t="s">
        <v>1785</v>
      </c>
      <c r="R372" s="73">
        <v>84</v>
      </c>
      <c r="S372" s="74" t="s">
        <v>5</v>
      </c>
      <c r="T372" s="74" t="s">
        <v>16</v>
      </c>
      <c r="U372" s="74"/>
      <c r="V372" s="74"/>
      <c r="W372" s="74"/>
      <c r="X372" s="89"/>
      <c r="Y372" s="74"/>
      <c r="Z372" s="74"/>
      <c r="AA372" s="74"/>
      <c r="AB372" s="74"/>
      <c r="AC372" s="74"/>
      <c r="AD372" s="74"/>
      <c r="AF372" s="75" t="s">
        <v>2818</v>
      </c>
      <c r="AG372" s="45" t="s">
        <v>2917</v>
      </c>
      <c r="AK372" s="74"/>
      <c r="AM372" s="74"/>
      <c r="AR372" s="100" t="s">
        <v>2850</v>
      </c>
      <c r="AS372" s="6" t="s">
        <v>348</v>
      </c>
      <c r="AT372" s="70" t="str" cm="1">
        <f t="array" ref="AT372">_xlfn.IFS(N372&lt;=2.5,"Assente o entro 2.5 cm",AND(L372="Con gradino/i",N372&gt;2.5,N372&lt;=5),"fra 2.5 e 5 cm",AND(L372="Con gradino/i",N372&gt;5,N372&lt;=10),"fra 5 e 10 cm",AND(L372="Con gradino/i",N372&gt;10,N372&lt;=15),"tra 10 e 15 cm",AND(L372="Con gradino/i",N372&gt;15),"oltre 15 cm",TRUE,"")</f>
        <v>fra 5 e 10 cm</v>
      </c>
      <c r="AU372" s="2" t="s">
        <v>2960</v>
      </c>
      <c r="AV372" s="2">
        <f t="shared" si="13"/>
        <v>58.333333333333336</v>
      </c>
      <c r="AW372" s="6" t="s">
        <v>3406</v>
      </c>
      <c r="AX372" s="2" t="s">
        <v>3425</v>
      </c>
      <c r="AY372" s="2" t="s">
        <v>3426</v>
      </c>
    </row>
    <row r="373" spans="1:51" ht="15.75" customHeight="1" thickBot="1" x14ac:dyDescent="0.3">
      <c r="A373" s="41" t="s">
        <v>1974</v>
      </c>
      <c r="B373" s="74" t="s">
        <v>1975</v>
      </c>
      <c r="C373" s="74" t="s">
        <v>1976</v>
      </c>
      <c r="D373" s="6" t="s">
        <v>341</v>
      </c>
      <c r="E373" s="3" t="str">
        <f t="shared" si="14"/>
        <v>Via duse 19a Bologna</v>
      </c>
      <c r="F373" s="40" t="s">
        <v>2205</v>
      </c>
      <c r="G373" s="38" t="str" cm="1">
        <f t="array" ref="G373">[1]!FINDLATITUDE(E373)</f>
        <v/>
      </c>
      <c r="H373" s="38" t="str" cm="1">
        <f t="array" ref="H373">[1]!FINDLONGITUDE(E373)</f>
        <v/>
      </c>
      <c r="I373" s="45" t="s">
        <v>2381</v>
      </c>
      <c r="J373" s="45" t="s">
        <v>2538</v>
      </c>
      <c r="K373" s="37"/>
      <c r="L373" s="76" t="s">
        <v>1203</v>
      </c>
      <c r="M373" s="41" t="s">
        <v>1495</v>
      </c>
      <c r="N373" s="74"/>
      <c r="O373" s="74" t="s">
        <v>5</v>
      </c>
      <c r="Q373" s="74" t="s">
        <v>3</v>
      </c>
      <c r="R373" s="73">
        <v>90</v>
      </c>
      <c r="S373" s="74" t="s">
        <v>5</v>
      </c>
      <c r="T373" s="74" t="s">
        <v>6</v>
      </c>
      <c r="U373" s="84" t="s">
        <v>1203</v>
      </c>
      <c r="V373" s="74"/>
      <c r="W373" s="86"/>
      <c r="X373" s="89"/>
      <c r="Y373" s="74"/>
      <c r="Z373" s="74"/>
      <c r="AA373" s="74"/>
      <c r="AB373" s="74"/>
      <c r="AC373" s="74"/>
      <c r="AD373" s="74"/>
      <c r="AF373" s="92" t="s">
        <v>2819</v>
      </c>
      <c r="AK373" s="91" t="s">
        <v>2820</v>
      </c>
      <c r="AM373" s="74"/>
      <c r="AR373" s="100" t="s">
        <v>2850</v>
      </c>
      <c r="AS373" s="6" t="s">
        <v>348</v>
      </c>
      <c r="AT373" s="70" t="str" cm="1">
        <f t="array" ref="AT373">_xlfn.IFS(N373&lt;=2.5,"Assente o entro 2.5 cm",AND(L373="Con gradino/i",N373&gt;2.5,N373&lt;=5),"fra 2.5 e 5 cm",AND(L373="Con gradino/i",N373&gt;5,N373&lt;=10),"fra 5 e 10 cm",AND(L373="Con gradino/i",N373&gt;10,N373&lt;=15),"tra 10 e 15 cm",AND(L373="Con gradino/i",N373&gt;15),"oltre 15 cm",TRUE,"")</f>
        <v>Assente o entro 2.5 cm</v>
      </c>
      <c r="AU373" s="2" t="s">
        <v>2959</v>
      </c>
      <c r="AV373" s="2">
        <f t="shared" si="13"/>
        <v>0</v>
      </c>
      <c r="AW373" s="6" t="s">
        <v>3406</v>
      </c>
      <c r="AX373" s="2" t="s">
        <v>3425</v>
      </c>
      <c r="AY373" s="2" t="s">
        <v>3426</v>
      </c>
    </row>
    <row r="374" spans="1:51" ht="15.75" customHeight="1" thickBot="1" x14ac:dyDescent="0.3">
      <c r="A374" s="41" t="s">
        <v>1977</v>
      </c>
      <c r="B374" s="74" t="s">
        <v>1</v>
      </c>
      <c r="C374" s="74" t="s">
        <v>1978</v>
      </c>
      <c r="D374" s="6" t="s">
        <v>341</v>
      </c>
      <c r="E374" s="3" t="str">
        <f t="shared" si="14"/>
        <v>Via Mazzini 1 A Bologna</v>
      </c>
      <c r="F374" s="40" t="s">
        <v>2206</v>
      </c>
      <c r="G374" s="38" t="str" cm="1">
        <f t="array" ref="G374">[1]!FINDLATITUDE(E374)</f>
        <v/>
      </c>
      <c r="H374" s="38" t="str" cm="1">
        <f t="array" ref="H374">[1]!FINDLONGITUDE(E374)</f>
        <v/>
      </c>
      <c r="I374" s="45" t="s">
        <v>2382</v>
      </c>
      <c r="J374" s="45" t="s">
        <v>2539</v>
      </c>
      <c r="K374" s="37"/>
      <c r="L374" s="76" t="s">
        <v>1204</v>
      </c>
      <c r="M374" s="41" t="s">
        <v>480</v>
      </c>
      <c r="N374" s="74">
        <v>8</v>
      </c>
      <c r="O374" s="74" t="s">
        <v>3063</v>
      </c>
      <c r="Q374" s="74" t="s">
        <v>3</v>
      </c>
      <c r="R374" s="74" t="s">
        <v>91</v>
      </c>
      <c r="S374" s="74" t="s">
        <v>5</v>
      </c>
      <c r="T374" s="74" t="s">
        <v>6</v>
      </c>
      <c r="U374" s="84" t="s">
        <v>1203</v>
      </c>
      <c r="V374" s="74"/>
      <c r="W374" s="86"/>
      <c r="X374" s="89"/>
      <c r="Y374" s="74" t="s">
        <v>2570</v>
      </c>
      <c r="Z374" s="74" t="s">
        <v>6</v>
      </c>
      <c r="AA374" s="74" t="s">
        <v>6</v>
      </c>
      <c r="AB374" s="74" t="s">
        <v>6</v>
      </c>
      <c r="AC374" s="74" t="s">
        <v>6</v>
      </c>
      <c r="AD374" s="74" t="s">
        <v>30</v>
      </c>
      <c r="AF374" s="91" t="s">
        <v>2821</v>
      </c>
      <c r="AK374" s="74"/>
      <c r="AM374" s="92" t="s">
        <v>2822</v>
      </c>
      <c r="AR374" s="100" t="s">
        <v>2850</v>
      </c>
      <c r="AS374" s="6" t="s">
        <v>348</v>
      </c>
      <c r="AT374" s="70" t="str" cm="1">
        <f t="array" ref="AT374">_xlfn.IFS(N374&lt;=2.5,"Assente o entro 2.5 cm",AND(L374="Con gradino/i",N374&gt;2.5,N374&lt;=5),"fra 2.5 e 5 cm",AND(L374="Con gradino/i",N374&gt;5,N374&lt;=10),"fra 5 e 10 cm",AND(L374="Con gradino/i",N374&gt;10,N374&lt;=15),"tra 10 e 15 cm",AND(L374="Con gradino/i",N374&gt;15),"oltre 15 cm",TRUE,"")</f>
        <v/>
      </c>
      <c r="AU374" s="2" t="s">
        <v>2960</v>
      </c>
      <c r="AV374" s="2">
        <f t="shared" si="13"/>
        <v>66.666666666666671</v>
      </c>
      <c r="AW374" s="6" t="s">
        <v>3407</v>
      </c>
      <c r="AX374" s="2" t="s">
        <v>3425</v>
      </c>
      <c r="AY374" s="2" t="s">
        <v>3426</v>
      </c>
    </row>
    <row r="375" spans="1:51" ht="15.75" customHeight="1" thickBot="1" x14ac:dyDescent="0.3">
      <c r="A375" s="41" t="s">
        <v>1979</v>
      </c>
      <c r="B375" s="74" t="s">
        <v>1</v>
      </c>
      <c r="C375" s="74" t="s">
        <v>1980</v>
      </c>
      <c r="D375" s="6" t="s">
        <v>341</v>
      </c>
      <c r="E375" s="3" t="str">
        <f t="shared" si="14"/>
        <v>Via Mazzini 1/c Bologna</v>
      </c>
      <c r="F375" s="40" t="s">
        <v>2207</v>
      </c>
      <c r="G375" s="38" t="str" cm="1">
        <f t="array" ref="G375">[1]!FINDLATITUDE(E375)</f>
        <v/>
      </c>
      <c r="H375" s="38" t="str" cm="1">
        <f t="array" ref="H375">[1]!FINDLONGITUDE(E375)</f>
        <v/>
      </c>
      <c r="I375" s="45" t="s">
        <v>2383</v>
      </c>
      <c r="J375" s="45" t="s">
        <v>2540</v>
      </c>
      <c r="K375" s="37"/>
      <c r="L375" s="76" t="s">
        <v>1203</v>
      </c>
      <c r="M375" s="41" t="s">
        <v>1498</v>
      </c>
      <c r="N375" s="74">
        <v>2.5</v>
      </c>
      <c r="O375" s="74" t="s">
        <v>5</v>
      </c>
      <c r="Q375" s="74" t="s">
        <v>1981</v>
      </c>
      <c r="R375" s="74" t="s">
        <v>1982</v>
      </c>
      <c r="S375" s="74" t="s">
        <v>1983</v>
      </c>
      <c r="T375" s="74" t="s">
        <v>6</v>
      </c>
      <c r="U375" s="84" t="s">
        <v>1203</v>
      </c>
      <c r="V375" s="74"/>
      <c r="W375" s="86"/>
      <c r="X375" s="89"/>
      <c r="Y375" s="74" t="s">
        <v>2570</v>
      </c>
      <c r="Z375" s="74" t="s">
        <v>6</v>
      </c>
      <c r="AA375" s="74" t="s">
        <v>6</v>
      </c>
      <c r="AB375" s="74" t="s">
        <v>6</v>
      </c>
      <c r="AC375" s="74" t="s">
        <v>6</v>
      </c>
      <c r="AD375" s="74" t="s">
        <v>26</v>
      </c>
      <c r="AF375" s="91" t="s">
        <v>2823</v>
      </c>
      <c r="AK375" s="91" t="s">
        <v>2824</v>
      </c>
      <c r="AM375" s="75" t="s">
        <v>2825</v>
      </c>
      <c r="AN375" s="45" t="s">
        <v>2918</v>
      </c>
      <c r="AO375" s="45" t="s">
        <v>2919</v>
      </c>
      <c r="AR375" s="100" t="s">
        <v>2850</v>
      </c>
      <c r="AS375" s="6" t="s">
        <v>348</v>
      </c>
      <c r="AT375" s="70" t="str" cm="1">
        <f t="array" ref="AT375">_xlfn.IFS(N375&lt;=2.5,"Assente o entro 2.5 cm",AND(L375="Con gradino/i",N375&gt;2.5,N375&lt;=5),"fra 2.5 e 5 cm",AND(L375="Con gradino/i",N375&gt;5,N375&lt;=10),"fra 5 e 10 cm",AND(L375="Con gradino/i",N375&gt;10,N375&lt;=15),"tra 10 e 15 cm",AND(L375="Con gradino/i",N375&gt;15),"oltre 15 cm",TRUE,"")</f>
        <v>Assente o entro 2.5 cm</v>
      </c>
      <c r="AU375" s="2" t="s">
        <v>2959</v>
      </c>
      <c r="AV375" s="2">
        <f t="shared" si="13"/>
        <v>20.833333333333336</v>
      </c>
      <c r="AW375" s="6" t="s">
        <v>3407</v>
      </c>
      <c r="AX375" s="2" t="s">
        <v>3425</v>
      </c>
      <c r="AY375" s="2" t="s">
        <v>3426</v>
      </c>
    </row>
    <row r="376" spans="1:51" ht="15.75" customHeight="1" thickBot="1" x14ac:dyDescent="0.3">
      <c r="A376" s="41" t="s">
        <v>1751</v>
      </c>
      <c r="B376" s="74" t="s">
        <v>66</v>
      </c>
      <c r="C376" s="74" t="s">
        <v>1984</v>
      </c>
      <c r="D376" s="6" t="s">
        <v>341</v>
      </c>
      <c r="E376" s="3" t="str">
        <f t="shared" si="14"/>
        <v>Via Mazzini 5A Bologna</v>
      </c>
      <c r="F376" s="40" t="s">
        <v>2208</v>
      </c>
      <c r="G376" s="38" t="str" cm="1">
        <f t="array" ref="G376">[1]!FINDLATITUDE(E376)</f>
        <v/>
      </c>
      <c r="H376" s="38" t="str" cm="1">
        <f t="array" ref="H376">[1]!FINDLONGITUDE(E376)</f>
        <v/>
      </c>
      <c r="I376" s="45" t="s">
        <v>2384</v>
      </c>
      <c r="J376" s="45" t="s">
        <v>2541</v>
      </c>
      <c r="K376" s="37"/>
      <c r="L376" s="76" t="s">
        <v>1205</v>
      </c>
      <c r="M376" s="41" t="s">
        <v>1498</v>
      </c>
      <c r="N376" s="74">
        <v>10</v>
      </c>
      <c r="O376" s="74"/>
      <c r="Q376" s="74" t="s">
        <v>3</v>
      </c>
      <c r="R376" s="74" t="s">
        <v>1557</v>
      </c>
      <c r="S376" s="74" t="s">
        <v>5</v>
      </c>
      <c r="T376" s="74" t="s">
        <v>16</v>
      </c>
      <c r="U376" s="74"/>
      <c r="V376" s="74"/>
      <c r="W376" s="74"/>
      <c r="X376" s="89"/>
      <c r="Y376" s="74"/>
      <c r="Z376" s="74"/>
      <c r="AA376" s="74"/>
      <c r="AB376" s="74"/>
      <c r="AC376" s="74"/>
      <c r="AD376" s="74"/>
      <c r="AF376" s="92" t="s">
        <v>2826</v>
      </c>
      <c r="AK376" s="74"/>
      <c r="AM376" s="74"/>
      <c r="AR376" s="100" t="s">
        <v>2850</v>
      </c>
      <c r="AS376" s="6" t="s">
        <v>348</v>
      </c>
      <c r="AT376" s="70" t="str" cm="1">
        <f t="array" ref="AT376">_xlfn.IFS(N376&lt;=2.5,"Assente o entro 2.5 cm",AND(L376="Con gradino/i",N376&gt;2.5,N376&lt;=5),"fra 2.5 e 5 cm",AND(L376="Con gradino/i",N376&gt;5,N376&lt;=10),"fra 5 e 10 cm",AND(L376="Con gradino/i",N376&gt;10,N376&lt;=15),"tra 10 e 15 cm",AND(L376="Con gradino/i",N376&gt;15),"oltre 15 cm",TRUE,"")</f>
        <v>fra 5 e 10 cm</v>
      </c>
      <c r="AU376" s="2" t="s">
        <v>2960</v>
      </c>
      <c r="AV376" s="2">
        <f t="shared" si="13"/>
        <v>83.333333333333343</v>
      </c>
      <c r="AW376" s="6" t="s">
        <v>3407</v>
      </c>
      <c r="AX376" s="2" t="s">
        <v>3425</v>
      </c>
      <c r="AY376" s="2" t="s">
        <v>3426</v>
      </c>
    </row>
    <row r="377" spans="1:51" ht="15.75" customHeight="1" thickBot="1" x14ac:dyDescent="0.3">
      <c r="A377" s="41" t="s">
        <v>1985</v>
      </c>
      <c r="B377" s="74" t="s">
        <v>473</v>
      </c>
      <c r="C377" s="74" t="s">
        <v>1986</v>
      </c>
      <c r="D377" s="6" t="s">
        <v>341</v>
      </c>
      <c r="E377" s="3" t="str">
        <f t="shared" si="14"/>
        <v>Via Mazzini 11/C Bologna</v>
      </c>
      <c r="F377" s="40" t="s">
        <v>2209</v>
      </c>
      <c r="G377" s="38" t="str" cm="1">
        <f t="array" ref="G377">[1]!FINDLATITUDE(E377)</f>
        <v/>
      </c>
      <c r="H377" s="38" t="str" cm="1">
        <f t="array" ref="H377">[1]!FINDLONGITUDE(E377)</f>
        <v/>
      </c>
      <c r="I377" s="45" t="s">
        <v>2385</v>
      </c>
      <c r="J377" s="45" t="s">
        <v>2542</v>
      </c>
      <c r="K377" s="37"/>
      <c r="L377" s="76" t="s">
        <v>1205</v>
      </c>
      <c r="M377" s="41" t="s">
        <v>1498</v>
      </c>
      <c r="N377" s="74">
        <v>22</v>
      </c>
      <c r="O377" s="74" t="s">
        <v>5</v>
      </c>
      <c r="Q377" s="74" t="s">
        <v>3</v>
      </c>
      <c r="R377" s="73">
        <v>83</v>
      </c>
      <c r="S377" s="74" t="s">
        <v>5</v>
      </c>
      <c r="T377" s="74" t="s">
        <v>16</v>
      </c>
      <c r="U377" s="74"/>
      <c r="V377" s="74"/>
      <c r="W377" s="74"/>
      <c r="X377" s="89"/>
      <c r="Y377" s="74"/>
      <c r="Z377" s="74"/>
      <c r="AA377" s="74"/>
      <c r="AB377" s="74"/>
      <c r="AC377" s="74"/>
      <c r="AD377" s="74"/>
      <c r="AF377" s="92" t="s">
        <v>2827</v>
      </c>
      <c r="AK377" s="74"/>
      <c r="AM377" s="74"/>
      <c r="AR377" s="100" t="s">
        <v>2850</v>
      </c>
      <c r="AS377" s="6" t="s">
        <v>348</v>
      </c>
      <c r="AT377" s="70" t="str" cm="1">
        <f t="array" ref="AT377">_xlfn.IFS(N377&lt;=2.5,"Assente o entro 2.5 cm",AND(L377="Con gradino/i",N377&gt;2.5,N377&lt;=5),"fra 2.5 e 5 cm",AND(L377="Con gradino/i",N377&gt;5,N377&lt;=10),"fra 5 e 10 cm",AND(L377="Con gradino/i",N377&gt;10,N377&lt;=15),"tra 10 e 15 cm",AND(L377="Con gradino/i",N377&gt;15),"oltre 15 cm",TRUE,"")</f>
        <v>oltre 15 cm</v>
      </c>
      <c r="AU377" s="2" t="s">
        <v>2958</v>
      </c>
      <c r="AV377" s="2">
        <f t="shared" si="13"/>
        <v>183.33333333333334</v>
      </c>
      <c r="AW377" s="6" t="s">
        <v>3407</v>
      </c>
      <c r="AX377" s="2" t="s">
        <v>3425</v>
      </c>
      <c r="AY377" s="2" t="s">
        <v>3426</v>
      </c>
    </row>
    <row r="378" spans="1:51" ht="15.75" customHeight="1" thickBot="1" x14ac:dyDescent="0.3">
      <c r="A378" s="41" t="s">
        <v>1987</v>
      </c>
      <c r="B378" s="74" t="s">
        <v>3061</v>
      </c>
      <c r="C378" s="74" t="s">
        <v>1988</v>
      </c>
      <c r="D378" s="6" t="s">
        <v>341</v>
      </c>
      <c r="E378" s="3" t="str">
        <f t="shared" si="14"/>
        <v>Via Mazzini 15 b Bologna</v>
      </c>
      <c r="F378" s="40" t="s">
        <v>2210</v>
      </c>
      <c r="G378" s="38" t="str" cm="1">
        <f t="array" ref="G378">[1]!FINDLATITUDE(E378)</f>
        <v/>
      </c>
      <c r="H378" s="38" t="str" cm="1">
        <f t="array" ref="H378">[1]!FINDLONGITUDE(E378)</f>
        <v/>
      </c>
      <c r="I378" s="45" t="s">
        <v>2386</v>
      </c>
      <c r="J378" s="45" t="s">
        <v>2543</v>
      </c>
      <c r="K378" s="37"/>
      <c r="L378" s="76" t="s">
        <v>1205</v>
      </c>
      <c r="M378" s="41" t="s">
        <v>1498</v>
      </c>
      <c r="N378" s="74">
        <v>15</v>
      </c>
      <c r="O378" s="74" t="s">
        <v>5</v>
      </c>
      <c r="Q378" s="74" t="s">
        <v>3</v>
      </c>
      <c r="R378" s="73">
        <v>93</v>
      </c>
      <c r="S378" s="74" t="s">
        <v>5</v>
      </c>
      <c r="T378" s="74" t="s">
        <v>16</v>
      </c>
      <c r="U378" s="74"/>
      <c r="V378" s="74"/>
      <c r="W378" s="74"/>
      <c r="X378" s="89"/>
      <c r="Y378" s="74"/>
      <c r="Z378" s="74"/>
      <c r="AA378" s="74"/>
      <c r="AB378" s="74"/>
      <c r="AC378" s="74"/>
      <c r="AD378" s="74"/>
      <c r="AF378" s="75" t="s">
        <v>2828</v>
      </c>
      <c r="AG378" s="45" t="s">
        <v>2920</v>
      </c>
      <c r="AK378" s="74"/>
      <c r="AM378" s="74"/>
      <c r="AR378" s="100" t="s">
        <v>2850</v>
      </c>
      <c r="AS378" s="6" t="s">
        <v>348</v>
      </c>
      <c r="AT378" s="70" t="str" cm="1">
        <f t="array" ref="AT378">_xlfn.IFS(N378&lt;=2.5,"Assente o entro 2.5 cm",AND(L378="Con gradino/i",N378&gt;2.5,N378&lt;=5),"fra 2.5 e 5 cm",AND(L378="Con gradino/i",N378&gt;5,N378&lt;=10),"fra 5 e 10 cm",AND(L378="Con gradino/i",N378&gt;10,N378&lt;=15),"tra 10 e 15 cm",AND(L378="Con gradino/i",N378&gt;15),"oltre 15 cm",TRUE,"")</f>
        <v>tra 10 e 15 cm</v>
      </c>
      <c r="AU378" s="2" t="s">
        <v>2961</v>
      </c>
      <c r="AV378" s="2">
        <f t="shared" si="13"/>
        <v>125</v>
      </c>
      <c r="AW378" s="6" t="s">
        <v>3407</v>
      </c>
      <c r="AX378" s="2" t="s">
        <v>3425</v>
      </c>
      <c r="AY378" s="2" t="s">
        <v>3426</v>
      </c>
    </row>
    <row r="379" spans="1:51" ht="15.75" customHeight="1" thickBot="1" x14ac:dyDescent="0.3">
      <c r="A379" s="41" t="s">
        <v>1989</v>
      </c>
      <c r="B379" s="74" t="s">
        <v>66</v>
      </c>
      <c r="C379" s="74" t="s">
        <v>1990</v>
      </c>
      <c r="D379" s="6" t="s">
        <v>341</v>
      </c>
      <c r="E379" s="3" t="str">
        <f t="shared" si="14"/>
        <v>Via Mazzini 17 C/D Bologna</v>
      </c>
      <c r="F379" s="40" t="s">
        <v>2211</v>
      </c>
      <c r="G379" s="38" t="str" cm="1">
        <f t="array" ref="G379">[1]!FINDLATITUDE(E379)</f>
        <v/>
      </c>
      <c r="H379" s="38" t="str" cm="1">
        <f t="array" ref="H379">[1]!FINDLONGITUDE(E379)</f>
        <v/>
      </c>
      <c r="I379" s="45" t="s">
        <v>2387</v>
      </c>
      <c r="J379" s="45" t="s">
        <v>2544</v>
      </c>
      <c r="K379" s="37"/>
      <c r="L379" s="76" t="s">
        <v>1205</v>
      </c>
      <c r="M379" s="41" t="s">
        <v>1498</v>
      </c>
      <c r="N379" s="74">
        <v>10</v>
      </c>
      <c r="O379" s="74" t="s">
        <v>5</v>
      </c>
      <c r="Q379" s="74" t="s">
        <v>3</v>
      </c>
      <c r="R379" s="74" t="s">
        <v>78</v>
      </c>
      <c r="S379" s="74" t="s">
        <v>5</v>
      </c>
      <c r="T379" s="74" t="s">
        <v>16</v>
      </c>
      <c r="U379" s="74"/>
      <c r="V379" s="74"/>
      <c r="W379" s="74"/>
      <c r="X379" s="89"/>
      <c r="Y379" s="74"/>
      <c r="Z379" s="74"/>
      <c r="AA379" s="74"/>
      <c r="AB379" s="74"/>
      <c r="AC379" s="74"/>
      <c r="AD379" s="74"/>
      <c r="AF379" s="75" t="s">
        <v>2829</v>
      </c>
      <c r="AG379" s="45" t="s">
        <v>2921</v>
      </c>
      <c r="AK379" s="74"/>
      <c r="AM379" s="74"/>
      <c r="AR379" s="100" t="s">
        <v>2850</v>
      </c>
      <c r="AS379" s="6" t="s">
        <v>348</v>
      </c>
      <c r="AT379" s="70" t="str" cm="1">
        <f t="array" ref="AT379">_xlfn.IFS(N379&lt;=2.5,"Assente o entro 2.5 cm",AND(L379="Con gradino/i",N379&gt;2.5,N379&lt;=5),"fra 2.5 e 5 cm",AND(L379="Con gradino/i",N379&gt;5,N379&lt;=10),"fra 5 e 10 cm",AND(L379="Con gradino/i",N379&gt;10,N379&lt;=15),"tra 10 e 15 cm",AND(L379="Con gradino/i",N379&gt;15),"oltre 15 cm",TRUE,"")</f>
        <v>fra 5 e 10 cm</v>
      </c>
      <c r="AU379" s="2" t="s">
        <v>2960</v>
      </c>
      <c r="AV379" s="2">
        <f t="shared" si="13"/>
        <v>83.333333333333343</v>
      </c>
      <c r="AW379" s="6" t="s">
        <v>3407</v>
      </c>
      <c r="AX379" s="2" t="s">
        <v>3425</v>
      </c>
      <c r="AY379" s="2" t="s">
        <v>3426</v>
      </c>
    </row>
    <row r="380" spans="1:51" ht="15.75" customHeight="1" thickBot="1" x14ac:dyDescent="0.3">
      <c r="A380" s="41" t="s">
        <v>1991</v>
      </c>
      <c r="B380" s="74" t="s">
        <v>1</v>
      </c>
      <c r="C380" s="74" t="s">
        <v>1992</v>
      </c>
      <c r="D380" s="6" t="s">
        <v>341</v>
      </c>
      <c r="E380" s="3" t="str">
        <f t="shared" si="14"/>
        <v>Via Mazzini 31G Bologna</v>
      </c>
      <c r="F380" s="40" t="s">
        <v>2212</v>
      </c>
      <c r="G380" s="38" t="str" cm="1">
        <f t="array" ref="G380">[1]!FINDLATITUDE(E380)</f>
        <v/>
      </c>
      <c r="H380" s="38" t="str" cm="1">
        <f t="array" ref="H380">[1]!FINDLONGITUDE(E380)</f>
        <v/>
      </c>
      <c r="I380" s="45" t="s">
        <v>2388</v>
      </c>
      <c r="J380" s="45" t="s">
        <v>2545</v>
      </c>
      <c r="K380" s="37"/>
      <c r="L380" s="76" t="s">
        <v>1205</v>
      </c>
      <c r="M380" s="41" t="s">
        <v>1498</v>
      </c>
      <c r="N380" s="74">
        <v>6</v>
      </c>
      <c r="O380" s="74" t="s">
        <v>5</v>
      </c>
      <c r="Q380" s="74" t="s">
        <v>3</v>
      </c>
      <c r="R380" s="73">
        <v>88</v>
      </c>
      <c r="S380" s="74" t="s">
        <v>5</v>
      </c>
      <c r="T380" s="74" t="s">
        <v>16</v>
      </c>
      <c r="U380" s="74"/>
      <c r="V380" s="74"/>
      <c r="W380" s="74"/>
      <c r="X380" s="89"/>
      <c r="Y380" s="74"/>
      <c r="Z380" s="74"/>
      <c r="AA380" s="74"/>
      <c r="AB380" s="74"/>
      <c r="AC380" s="74"/>
      <c r="AD380" s="74"/>
      <c r="AF380" s="92" t="s">
        <v>2830</v>
      </c>
      <c r="AK380" s="74"/>
      <c r="AM380" s="74"/>
      <c r="AR380" s="100" t="s">
        <v>2850</v>
      </c>
      <c r="AS380" s="6" t="s">
        <v>348</v>
      </c>
      <c r="AT380" s="70" t="str" cm="1">
        <f t="array" ref="AT380">_xlfn.IFS(N380&lt;=2.5,"Assente o entro 2.5 cm",AND(L380="Con gradino/i",N380&gt;2.5,N380&lt;=5),"fra 2.5 e 5 cm",AND(L380="Con gradino/i",N380&gt;5,N380&lt;=10),"fra 5 e 10 cm",AND(L380="Con gradino/i",N380&gt;10,N380&lt;=15),"tra 10 e 15 cm",AND(L380="Con gradino/i",N380&gt;15),"oltre 15 cm",TRUE,"")</f>
        <v>fra 5 e 10 cm</v>
      </c>
      <c r="AU380" s="2" t="s">
        <v>2960</v>
      </c>
      <c r="AV380" s="2">
        <f t="shared" si="13"/>
        <v>50</v>
      </c>
      <c r="AW380" s="6" t="s">
        <v>3407</v>
      </c>
      <c r="AX380" s="2" t="s">
        <v>3425</v>
      </c>
      <c r="AY380" s="2" t="s">
        <v>3426</v>
      </c>
    </row>
    <row r="381" spans="1:51" ht="15.75" customHeight="1" thickBot="1" x14ac:dyDescent="0.3">
      <c r="A381" s="41" t="s">
        <v>1993</v>
      </c>
      <c r="B381" s="74" t="s">
        <v>1994</v>
      </c>
      <c r="C381" s="74" t="s">
        <v>1995</v>
      </c>
      <c r="D381" s="6" t="s">
        <v>341</v>
      </c>
      <c r="E381" s="3" t="str">
        <f t="shared" si="14"/>
        <v>Via Mazzini 37 A Bologna</v>
      </c>
      <c r="F381" s="40" t="s">
        <v>2213</v>
      </c>
      <c r="G381" s="38" t="str" cm="1">
        <f t="array" ref="G381">[1]!FINDLATITUDE(E381)</f>
        <v/>
      </c>
      <c r="H381" s="38" t="str" cm="1">
        <f t="array" ref="H381">[1]!FINDLONGITUDE(E381)</f>
        <v/>
      </c>
      <c r="I381" s="45" t="s">
        <v>2389</v>
      </c>
      <c r="J381" s="45" t="s">
        <v>2546</v>
      </c>
      <c r="K381" s="37"/>
      <c r="L381" s="76" t="s">
        <v>1205</v>
      </c>
      <c r="M381" s="41" t="s">
        <v>1498</v>
      </c>
      <c r="N381" s="73">
        <v>13</v>
      </c>
      <c r="O381" s="74" t="s">
        <v>5</v>
      </c>
      <c r="Q381" s="74" t="s">
        <v>3</v>
      </c>
      <c r="R381" s="73">
        <v>90</v>
      </c>
      <c r="S381" s="74"/>
      <c r="T381" s="74" t="s">
        <v>16</v>
      </c>
      <c r="U381" s="74"/>
      <c r="V381" s="74"/>
      <c r="W381" s="74"/>
      <c r="X381" s="89"/>
      <c r="Y381" s="74"/>
      <c r="Z381" s="74"/>
      <c r="AA381" s="74"/>
      <c r="AB381" s="74"/>
      <c r="AC381" s="74"/>
      <c r="AD381" s="74"/>
      <c r="AF381" s="75" t="s">
        <v>2831</v>
      </c>
      <c r="AG381" s="45" t="s">
        <v>2922</v>
      </c>
      <c r="AK381" s="74"/>
      <c r="AM381" s="74"/>
      <c r="AR381" s="100" t="s">
        <v>2850</v>
      </c>
      <c r="AS381" s="6" t="s">
        <v>348</v>
      </c>
      <c r="AT381" s="70" t="str" cm="1">
        <f t="array" ref="AT381">_xlfn.IFS(N381&lt;=2.5,"Assente o entro 2.5 cm",AND(L381="Con gradino/i",N381&gt;2.5,N381&lt;=5),"fra 2.5 e 5 cm",AND(L381="Con gradino/i",N381&gt;5,N381&lt;=10),"fra 5 e 10 cm",AND(L381="Con gradino/i",N381&gt;10,N381&lt;=15),"tra 10 e 15 cm",AND(L381="Con gradino/i",N381&gt;15),"oltre 15 cm",TRUE,"")</f>
        <v>tra 10 e 15 cm</v>
      </c>
      <c r="AU381" s="2" t="s">
        <v>2961</v>
      </c>
      <c r="AV381" s="2">
        <f t="shared" si="13"/>
        <v>108.33333333333334</v>
      </c>
      <c r="AW381" s="6" t="s">
        <v>3407</v>
      </c>
      <c r="AX381" s="2" t="s">
        <v>3425</v>
      </c>
      <c r="AY381" s="2" t="s">
        <v>3426</v>
      </c>
    </row>
    <row r="382" spans="1:51" ht="15.75" customHeight="1" thickBot="1" x14ac:dyDescent="0.3">
      <c r="A382" s="41" t="s">
        <v>1996</v>
      </c>
      <c r="B382" s="74" t="s">
        <v>295</v>
      </c>
      <c r="C382" s="74" t="s">
        <v>1997</v>
      </c>
      <c r="D382" s="6" t="s">
        <v>341</v>
      </c>
      <c r="E382" s="3" t="str">
        <f t="shared" si="14"/>
        <v>Via Mazzini 37E Bologna</v>
      </c>
      <c r="F382" s="40" t="s">
        <v>2214</v>
      </c>
      <c r="G382" s="38" t="str" cm="1">
        <f t="array" ref="G382">[1]!FINDLATITUDE(E382)</f>
        <v/>
      </c>
      <c r="H382" s="38" t="str" cm="1">
        <f t="array" ref="H382">[1]!FINDLONGITUDE(E382)</f>
        <v/>
      </c>
      <c r="I382" s="45" t="s">
        <v>2390</v>
      </c>
      <c r="J382" s="45" t="s">
        <v>2547</v>
      </c>
      <c r="K382" s="37"/>
      <c r="L382" s="76" t="s">
        <v>1205</v>
      </c>
      <c r="M382" s="41" t="s">
        <v>1498</v>
      </c>
      <c r="N382" s="74">
        <v>3.5</v>
      </c>
      <c r="O382" s="74" t="s">
        <v>5</v>
      </c>
      <c r="Q382" s="74" t="s">
        <v>3</v>
      </c>
      <c r="R382" s="74" t="s">
        <v>78</v>
      </c>
      <c r="S382" s="74" t="s">
        <v>416</v>
      </c>
      <c r="T382" s="74" t="s">
        <v>16</v>
      </c>
      <c r="U382" s="74"/>
      <c r="V382" s="74"/>
      <c r="W382" s="74"/>
      <c r="X382" s="89"/>
      <c r="Y382" s="74"/>
      <c r="Z382" s="74"/>
      <c r="AA382" s="74"/>
      <c r="AB382" s="74"/>
      <c r="AC382" s="74"/>
      <c r="AD382" s="74"/>
      <c r="AF382" s="92" t="s">
        <v>2832</v>
      </c>
      <c r="AK382" s="74"/>
      <c r="AM382" s="74"/>
      <c r="AR382" s="100" t="s">
        <v>2850</v>
      </c>
      <c r="AS382" s="6" t="s">
        <v>348</v>
      </c>
      <c r="AT382" s="70" t="str" cm="1">
        <f t="array" ref="AT382">_xlfn.IFS(N382&lt;=2.5,"Assente o entro 2.5 cm",AND(L382="Con gradino/i",N382&gt;2.5,N382&lt;=5),"fra 2.5 e 5 cm",AND(L382="Con gradino/i",N382&gt;5,N382&lt;=10),"fra 5 e 10 cm",AND(L382="Con gradino/i",N382&gt;10,N382&lt;=15),"tra 10 e 15 cm",AND(L382="Con gradino/i",N382&gt;15),"oltre 15 cm",TRUE,"")</f>
        <v>fra 2.5 e 5 cm</v>
      </c>
      <c r="AU382" s="2" t="s">
        <v>2957</v>
      </c>
      <c r="AV382" s="2">
        <f t="shared" si="13"/>
        <v>29.166666666666668</v>
      </c>
      <c r="AW382" s="6" t="s">
        <v>3407</v>
      </c>
      <c r="AX382" s="2" t="s">
        <v>3425</v>
      </c>
      <c r="AY382" s="2" t="s">
        <v>3426</v>
      </c>
    </row>
    <row r="383" spans="1:51" ht="15.75" customHeight="1" thickBot="1" x14ac:dyDescent="0.3">
      <c r="A383" s="41" t="s">
        <v>1998</v>
      </c>
      <c r="B383" s="74" t="s">
        <v>66</v>
      </c>
      <c r="C383" s="74" t="s">
        <v>1999</v>
      </c>
      <c r="D383" s="6" t="s">
        <v>341</v>
      </c>
      <c r="E383" s="3" t="str">
        <f t="shared" si="14"/>
        <v>Via Mazzini 39 Bologna</v>
      </c>
      <c r="F383" s="40" t="s">
        <v>2215</v>
      </c>
      <c r="G383" s="38" t="str" cm="1">
        <f t="array" ref="G383">[1]!FINDLATITUDE(E383)</f>
        <v/>
      </c>
      <c r="H383" s="38" t="str" cm="1">
        <f t="array" ref="H383">[1]!FINDLONGITUDE(E383)</f>
        <v/>
      </c>
      <c r="I383" s="45" t="s">
        <v>2391</v>
      </c>
      <c r="J383" s="45" t="s">
        <v>2548</v>
      </c>
      <c r="K383" s="37"/>
      <c r="L383" s="76" t="s">
        <v>1205</v>
      </c>
      <c r="M383" s="41" t="s">
        <v>1498</v>
      </c>
      <c r="N383" s="74">
        <v>14</v>
      </c>
      <c r="O383" s="74" t="s">
        <v>5</v>
      </c>
      <c r="Q383" s="74" t="s">
        <v>3</v>
      </c>
      <c r="R383" s="74" t="s">
        <v>120</v>
      </c>
      <c r="S383" s="74" t="s">
        <v>5</v>
      </c>
      <c r="T383" s="74" t="s">
        <v>16</v>
      </c>
      <c r="U383" s="74"/>
      <c r="V383" s="74"/>
      <c r="W383" s="74"/>
      <c r="X383" s="89"/>
      <c r="Y383" s="74"/>
      <c r="Z383" s="74"/>
      <c r="AA383" s="74"/>
      <c r="AB383" s="74"/>
      <c r="AC383" s="74"/>
      <c r="AD383" s="74"/>
      <c r="AF383" s="92" t="s">
        <v>2833</v>
      </c>
      <c r="AK383" s="74"/>
      <c r="AM383" s="74"/>
      <c r="AR383" s="100" t="s">
        <v>2850</v>
      </c>
      <c r="AS383" s="6" t="s">
        <v>348</v>
      </c>
      <c r="AT383" s="70" t="str" cm="1">
        <f t="array" ref="AT383">_xlfn.IFS(N383&lt;=2.5,"Assente o entro 2.5 cm",AND(L383="Con gradino/i",N383&gt;2.5,N383&lt;=5),"fra 2.5 e 5 cm",AND(L383="Con gradino/i",N383&gt;5,N383&lt;=10),"fra 5 e 10 cm",AND(L383="Con gradino/i",N383&gt;10,N383&lt;=15),"tra 10 e 15 cm",AND(L383="Con gradino/i",N383&gt;15),"oltre 15 cm",TRUE,"")</f>
        <v>tra 10 e 15 cm</v>
      </c>
      <c r="AU383" s="2" t="s">
        <v>2961</v>
      </c>
      <c r="AV383" s="2">
        <f t="shared" si="13"/>
        <v>116.66666666666667</v>
      </c>
      <c r="AW383" s="6" t="s">
        <v>3407</v>
      </c>
      <c r="AX383" s="2" t="s">
        <v>3425</v>
      </c>
      <c r="AY383" s="2" t="s">
        <v>3426</v>
      </c>
    </row>
    <row r="384" spans="1:51" ht="15.75" customHeight="1" thickBot="1" x14ac:dyDescent="0.3">
      <c r="A384" s="41" t="s">
        <v>2000</v>
      </c>
      <c r="B384" s="74" t="s">
        <v>3062</v>
      </c>
      <c r="C384" s="74" t="s">
        <v>2001</v>
      </c>
      <c r="D384" s="6" t="s">
        <v>341</v>
      </c>
      <c r="E384" s="3" t="str">
        <f t="shared" si="14"/>
        <v>Via Mazzini 41c Bologna</v>
      </c>
      <c r="F384" s="40" t="s">
        <v>2216</v>
      </c>
      <c r="G384" s="38" t="str" cm="1">
        <f t="array" ref="G384">[1]!FINDLATITUDE(E384)</f>
        <v/>
      </c>
      <c r="H384" s="38" t="str" cm="1">
        <f t="array" ref="H384">[1]!FINDLONGITUDE(E384)</f>
        <v/>
      </c>
      <c r="I384" s="45" t="s">
        <v>2392</v>
      </c>
      <c r="J384" s="45" t="s">
        <v>2549</v>
      </c>
      <c r="K384" s="37"/>
      <c r="L384" s="76" t="s">
        <v>1205</v>
      </c>
      <c r="M384" s="41" t="s">
        <v>1498</v>
      </c>
      <c r="N384" s="74">
        <v>8.5</v>
      </c>
      <c r="O384" s="74" t="s">
        <v>5</v>
      </c>
      <c r="Q384" s="74" t="s">
        <v>2002</v>
      </c>
      <c r="R384" s="74" t="s">
        <v>74</v>
      </c>
      <c r="S384" s="74" t="s">
        <v>5</v>
      </c>
      <c r="T384" s="74" t="s">
        <v>16</v>
      </c>
      <c r="U384" s="74"/>
      <c r="V384" s="74"/>
      <c r="W384" s="74"/>
      <c r="X384" s="89"/>
      <c r="Y384" s="74"/>
      <c r="Z384" s="74"/>
      <c r="AA384" s="74"/>
      <c r="AB384" s="74"/>
      <c r="AC384" s="74"/>
      <c r="AD384" s="74"/>
      <c r="AF384" s="92" t="s">
        <v>2834</v>
      </c>
      <c r="AK384" s="74"/>
      <c r="AM384" s="74"/>
      <c r="AR384" s="100" t="s">
        <v>2850</v>
      </c>
      <c r="AS384" s="6" t="s">
        <v>348</v>
      </c>
      <c r="AT384" s="70" t="str" cm="1">
        <f t="array" ref="AT384">_xlfn.IFS(N384&lt;=2.5,"Assente o entro 2.5 cm",AND(L384="Con gradino/i",N384&gt;2.5,N384&lt;=5),"fra 2.5 e 5 cm",AND(L384="Con gradino/i",N384&gt;5,N384&lt;=10),"fra 5 e 10 cm",AND(L384="Con gradino/i",N384&gt;10,N384&lt;=15),"tra 10 e 15 cm",AND(L384="Con gradino/i",N384&gt;15),"oltre 15 cm",TRUE,"")</f>
        <v>fra 5 e 10 cm</v>
      </c>
      <c r="AU384" s="2" t="s">
        <v>2960</v>
      </c>
      <c r="AV384" s="2">
        <f t="shared" si="13"/>
        <v>70.833333333333343</v>
      </c>
      <c r="AW384" s="6" t="s">
        <v>3407</v>
      </c>
      <c r="AX384" s="2" t="s">
        <v>3425</v>
      </c>
      <c r="AY384" s="2" t="s">
        <v>3426</v>
      </c>
    </row>
    <row r="385" spans="1:51" ht="15.75" customHeight="1" thickBot="1" x14ac:dyDescent="0.3">
      <c r="A385" s="41" t="s">
        <v>2003</v>
      </c>
      <c r="B385" s="74" t="s">
        <v>2004</v>
      </c>
      <c r="C385" s="74" t="s">
        <v>2005</v>
      </c>
      <c r="D385" s="6" t="s">
        <v>341</v>
      </c>
      <c r="E385" s="3" t="str">
        <f t="shared" si="14"/>
        <v>Via Mazzini 45 c Bologna</v>
      </c>
      <c r="F385" s="40" t="s">
        <v>2217</v>
      </c>
      <c r="G385" s="38" t="str" cm="1">
        <f t="array" ref="G385">[1]!FINDLATITUDE(E385)</f>
        <v/>
      </c>
      <c r="H385" s="38" t="str" cm="1">
        <f t="array" ref="H385">[1]!FINDLONGITUDE(E385)</f>
        <v/>
      </c>
      <c r="I385" s="45" t="s">
        <v>2393</v>
      </c>
      <c r="J385" s="45" t="s">
        <v>2550</v>
      </c>
      <c r="K385" s="37"/>
      <c r="L385" s="76" t="s">
        <v>1205</v>
      </c>
      <c r="M385" s="41" t="s">
        <v>1498</v>
      </c>
      <c r="N385" s="74">
        <v>3</v>
      </c>
      <c r="O385" s="74" t="s">
        <v>5</v>
      </c>
      <c r="Q385" s="74" t="s">
        <v>3</v>
      </c>
      <c r="R385" s="74" t="s">
        <v>1557</v>
      </c>
      <c r="S385" s="74" t="s">
        <v>2006</v>
      </c>
      <c r="T385" s="74" t="s">
        <v>16</v>
      </c>
      <c r="U385" s="74"/>
      <c r="V385" s="74"/>
      <c r="W385" s="74"/>
      <c r="X385" s="89"/>
      <c r="Y385" s="74"/>
      <c r="Z385" s="74"/>
      <c r="AA385" s="74"/>
      <c r="AB385" s="74"/>
      <c r="AC385" s="74"/>
      <c r="AD385" s="74"/>
      <c r="AF385" s="92" t="s">
        <v>2835</v>
      </c>
      <c r="AK385" s="74"/>
      <c r="AM385" s="74"/>
      <c r="AR385" s="100" t="s">
        <v>2850</v>
      </c>
      <c r="AS385" s="6" t="s">
        <v>348</v>
      </c>
      <c r="AT385" s="70" t="str" cm="1">
        <f t="array" ref="AT385">_xlfn.IFS(N385&lt;=2.5,"Assente o entro 2.5 cm",AND(L385="Con gradino/i",N385&gt;2.5,N385&lt;=5),"fra 2.5 e 5 cm",AND(L385="Con gradino/i",N385&gt;5,N385&lt;=10),"fra 5 e 10 cm",AND(L385="Con gradino/i",N385&gt;10,N385&lt;=15),"tra 10 e 15 cm",AND(L385="Con gradino/i",N385&gt;15),"oltre 15 cm",TRUE,"")</f>
        <v>fra 2.5 e 5 cm</v>
      </c>
      <c r="AU385" s="2" t="s">
        <v>2957</v>
      </c>
      <c r="AV385" s="2">
        <f t="shared" si="13"/>
        <v>25</v>
      </c>
      <c r="AW385" s="6" t="s">
        <v>3407</v>
      </c>
      <c r="AX385" s="2" t="s">
        <v>3425</v>
      </c>
      <c r="AY385" s="2" t="s">
        <v>3426</v>
      </c>
    </row>
    <row r="386" spans="1:51" ht="15.75" customHeight="1" thickBot="1" x14ac:dyDescent="0.3">
      <c r="A386" s="41" t="s">
        <v>2007</v>
      </c>
      <c r="B386" s="74" t="s">
        <v>66</v>
      </c>
      <c r="C386" s="74" t="s">
        <v>2008</v>
      </c>
      <c r="D386" s="6" t="s">
        <v>341</v>
      </c>
      <c r="E386" s="3" t="str">
        <f t="shared" si="14"/>
        <v>Via Mazzini 82E Bologna</v>
      </c>
      <c r="F386" s="40" t="s">
        <v>2218</v>
      </c>
      <c r="G386" s="38" t="str" cm="1">
        <f t="array" ref="G386">[1]!FINDLATITUDE(E386)</f>
        <v/>
      </c>
      <c r="H386" s="38" t="str" cm="1">
        <f t="array" ref="H386">[1]!FINDLONGITUDE(E386)</f>
        <v/>
      </c>
      <c r="I386" s="45" t="s">
        <v>2394</v>
      </c>
      <c r="J386" s="45" t="s">
        <v>2551</v>
      </c>
      <c r="K386" s="37"/>
      <c r="L386" s="76" t="s">
        <v>1203</v>
      </c>
      <c r="M386" s="41" t="s">
        <v>1514</v>
      </c>
      <c r="N386" s="74">
        <v>12</v>
      </c>
      <c r="O386" s="74" t="s">
        <v>29</v>
      </c>
      <c r="P386" s="46" t="s">
        <v>2224</v>
      </c>
      <c r="Q386" s="74" t="s">
        <v>2009</v>
      </c>
      <c r="R386" s="73">
        <v>170</v>
      </c>
      <c r="S386" s="74" t="s">
        <v>5</v>
      </c>
      <c r="T386" s="74" t="s">
        <v>16</v>
      </c>
      <c r="U386" s="74"/>
      <c r="V386" s="74"/>
      <c r="W386" s="74"/>
      <c r="X386" s="89"/>
      <c r="Y386" s="74"/>
      <c r="Z386" s="74"/>
      <c r="AA386" s="74"/>
      <c r="AB386" s="74"/>
      <c r="AC386" s="74"/>
      <c r="AD386" s="74"/>
      <c r="AF386" s="92" t="s">
        <v>2836</v>
      </c>
      <c r="AK386" s="74"/>
      <c r="AM386" s="74"/>
      <c r="AR386" s="100" t="s">
        <v>2850</v>
      </c>
      <c r="AS386" s="6" t="s">
        <v>348</v>
      </c>
      <c r="AT386" s="70" t="str" cm="1">
        <f t="array" ref="AT386">_xlfn.IFS(N386&lt;=2.5,"Assente o entro 2.5 cm",AND(L386="Con gradino/i",N386&gt;2.5,N386&lt;=5),"fra 2.5 e 5 cm",AND(L386="Con gradino/i",N386&gt;5,N386&lt;=10),"fra 5 e 10 cm",AND(L386="Con gradino/i",N386&gt;10,N386&lt;=15),"tra 10 e 15 cm",AND(L386="Con gradino/i",N386&gt;15),"oltre 15 cm",TRUE,"")</f>
        <v/>
      </c>
      <c r="AV386" s="2">
        <f t="shared" si="13"/>
        <v>100</v>
      </c>
      <c r="AW386" s="6" t="s">
        <v>3407</v>
      </c>
      <c r="AX386" s="2" t="s">
        <v>3425</v>
      </c>
      <c r="AY386" s="2" t="s">
        <v>3426</v>
      </c>
    </row>
    <row r="387" spans="1:51" ht="15.75" customHeight="1" thickBot="1" x14ac:dyDescent="0.3">
      <c r="A387" s="41" t="s">
        <v>2010</v>
      </c>
      <c r="B387" s="74" t="s">
        <v>295</v>
      </c>
      <c r="C387" s="74" t="s">
        <v>2012</v>
      </c>
      <c r="D387" s="6" t="s">
        <v>341</v>
      </c>
      <c r="E387" s="3" t="str">
        <f t="shared" si="14"/>
        <v>Via Mazzini 60 c Bologna</v>
      </c>
      <c r="F387" s="40" t="s">
        <v>2219</v>
      </c>
      <c r="G387" s="38" t="str" cm="1">
        <f t="array" ref="G387">[1]!FINDLATITUDE(E387)</f>
        <v/>
      </c>
      <c r="H387" s="38" t="str" cm="1">
        <f t="array" ref="H387">[1]!FINDLONGITUDE(E387)</f>
        <v/>
      </c>
      <c r="I387" s="45" t="s">
        <v>2395</v>
      </c>
      <c r="J387" s="45" t="s">
        <v>2552</v>
      </c>
      <c r="K387" s="37"/>
      <c r="L387" s="76" t="s">
        <v>1203</v>
      </c>
      <c r="M387" s="41" t="s">
        <v>1498</v>
      </c>
      <c r="N387" s="74">
        <v>2</v>
      </c>
      <c r="O387" s="74" t="s">
        <v>5</v>
      </c>
      <c r="Q387" s="74" t="s">
        <v>3</v>
      </c>
      <c r="R387" s="74" t="s">
        <v>1557</v>
      </c>
      <c r="S387" s="74" t="s">
        <v>5</v>
      </c>
      <c r="T387" s="74" t="s">
        <v>16</v>
      </c>
      <c r="U387" s="74"/>
      <c r="V387" s="74"/>
      <c r="W387" s="74"/>
      <c r="X387" s="89"/>
      <c r="Y387" s="74"/>
      <c r="Z387" s="74"/>
      <c r="AA387" s="74"/>
      <c r="AB387" s="74"/>
      <c r="AC387" s="74"/>
      <c r="AD387" s="74"/>
      <c r="AF387" s="92" t="s">
        <v>2837</v>
      </c>
      <c r="AK387" s="74"/>
      <c r="AM387" s="74"/>
      <c r="AR387" s="100" t="s">
        <v>2850</v>
      </c>
      <c r="AS387" s="6" t="s">
        <v>348</v>
      </c>
      <c r="AT387" s="70" t="str" cm="1">
        <f t="array" ref="AT387">_xlfn.IFS(N387&lt;=2.5,"Assente o entro 2.5 cm",AND(L387="Con gradino/i",N387&gt;2.5,N387&lt;=5),"fra 2.5 e 5 cm",AND(L387="Con gradino/i",N387&gt;5,N387&lt;=10),"fra 5 e 10 cm",AND(L387="Con gradino/i",N387&gt;10,N387&lt;=15),"tra 10 e 15 cm",AND(L387="Con gradino/i",N387&gt;15),"oltre 15 cm",TRUE,"")</f>
        <v>Assente o entro 2.5 cm</v>
      </c>
      <c r="AU387" s="2" t="s">
        <v>2959</v>
      </c>
      <c r="AV387" s="2">
        <f t="shared" ref="AV387:AV449" si="15">N387/0.12</f>
        <v>16.666666666666668</v>
      </c>
      <c r="AW387" s="6" t="s">
        <v>3407</v>
      </c>
      <c r="AX387" s="2" t="s">
        <v>3425</v>
      </c>
      <c r="AY387" s="2" t="s">
        <v>3426</v>
      </c>
    </row>
    <row r="388" spans="1:51" ht="15.75" customHeight="1" thickBot="1" x14ac:dyDescent="0.3">
      <c r="A388" s="41" t="s">
        <v>2013</v>
      </c>
      <c r="B388" s="74" t="s">
        <v>295</v>
      </c>
      <c r="C388" s="74" t="s">
        <v>2014</v>
      </c>
      <c r="D388" s="6" t="s">
        <v>341</v>
      </c>
      <c r="E388" s="3" t="str">
        <f t="shared" si="14"/>
        <v>Via Mazzini 52E Bologna</v>
      </c>
      <c r="F388" s="40" t="s">
        <v>2220</v>
      </c>
      <c r="G388" s="38" t="str" cm="1">
        <f t="array" ref="G388">[1]!FINDLATITUDE(E388)</f>
        <v/>
      </c>
      <c r="H388" s="38" t="str" cm="1">
        <f t="array" ref="H388">[1]!FINDLONGITUDE(E388)</f>
        <v/>
      </c>
      <c r="I388" s="45" t="s">
        <v>2396</v>
      </c>
      <c r="J388" s="45" t="s">
        <v>2553</v>
      </c>
      <c r="K388" s="37"/>
      <c r="L388" s="76" t="s">
        <v>1203</v>
      </c>
      <c r="M388" s="41" t="s">
        <v>1495</v>
      </c>
      <c r="N388" s="74"/>
      <c r="O388" s="74" t="s">
        <v>5</v>
      </c>
      <c r="Q388" s="74" t="s">
        <v>3</v>
      </c>
      <c r="R388" s="73">
        <v>90</v>
      </c>
      <c r="S388" s="74" t="s">
        <v>5</v>
      </c>
      <c r="T388" s="74" t="s">
        <v>16</v>
      </c>
      <c r="U388" s="74"/>
      <c r="V388" s="74"/>
      <c r="W388" s="74"/>
      <c r="X388" s="89"/>
      <c r="Y388" s="74"/>
      <c r="Z388" s="74"/>
      <c r="AA388" s="74"/>
      <c r="AB388" s="74"/>
      <c r="AC388" s="74"/>
      <c r="AD388" s="74"/>
      <c r="AF388" s="92" t="s">
        <v>2838</v>
      </c>
      <c r="AK388" s="74"/>
      <c r="AM388" s="74"/>
      <c r="AR388" s="100" t="s">
        <v>2850</v>
      </c>
      <c r="AS388" s="6" t="s">
        <v>348</v>
      </c>
      <c r="AT388" s="70" t="str" cm="1">
        <f t="array" ref="AT388">_xlfn.IFS(N388&lt;=2.5,"Assente o entro 2.5 cm",AND(L388="Con gradino/i",N388&gt;2.5,N388&lt;=5),"fra 2.5 e 5 cm",AND(L388="Con gradino/i",N388&gt;5,N388&lt;=10),"fra 5 e 10 cm",AND(L388="Con gradino/i",N388&gt;10,N388&lt;=15),"tra 10 e 15 cm",AND(L388="Con gradino/i",N388&gt;15),"oltre 15 cm",TRUE,"")</f>
        <v>Assente o entro 2.5 cm</v>
      </c>
      <c r="AU388" s="2" t="s">
        <v>2959</v>
      </c>
      <c r="AV388" s="2">
        <f t="shared" si="15"/>
        <v>0</v>
      </c>
      <c r="AW388" s="6" t="s">
        <v>3407</v>
      </c>
      <c r="AX388" s="2" t="s">
        <v>3425</v>
      </c>
      <c r="AY388" s="2" t="s">
        <v>3426</v>
      </c>
    </row>
    <row r="389" spans="1:51" ht="15.75" customHeight="1" thickBot="1" x14ac:dyDescent="0.3">
      <c r="A389" s="41" t="s">
        <v>2015</v>
      </c>
      <c r="B389" s="74" t="s">
        <v>2016</v>
      </c>
      <c r="C389" s="74" t="s">
        <v>2017</v>
      </c>
      <c r="D389" s="6" t="s">
        <v>341</v>
      </c>
      <c r="E389" s="3" t="str">
        <f t="shared" si="14"/>
        <v>Via mazzini 20/a Bologna</v>
      </c>
      <c r="F389" s="40" t="s">
        <v>2221</v>
      </c>
      <c r="G389" s="38" t="str" cm="1">
        <f t="array" ref="G389">[1]!FINDLATITUDE(E389)</f>
        <v/>
      </c>
      <c r="H389" s="38" t="str" cm="1">
        <f t="array" ref="H389">[1]!FINDLONGITUDE(E389)</f>
        <v/>
      </c>
      <c r="I389" s="45" t="s">
        <v>2397</v>
      </c>
      <c r="J389" s="45" t="s">
        <v>2554</v>
      </c>
      <c r="K389" s="37"/>
      <c r="L389" s="76" t="s">
        <v>1205</v>
      </c>
      <c r="M389" s="41" t="s">
        <v>1498</v>
      </c>
      <c r="N389" s="73">
        <v>11</v>
      </c>
      <c r="O389" s="74" t="s">
        <v>5</v>
      </c>
      <c r="Q389" s="74" t="s">
        <v>3</v>
      </c>
      <c r="R389" s="73">
        <v>90</v>
      </c>
      <c r="S389" s="75" t="s">
        <v>416</v>
      </c>
      <c r="T389" s="74" t="s">
        <v>16</v>
      </c>
      <c r="U389" s="74"/>
      <c r="V389" s="74"/>
      <c r="W389" s="74"/>
      <c r="X389" s="89"/>
      <c r="Y389" s="74"/>
      <c r="Z389" s="74"/>
      <c r="AA389" s="74"/>
      <c r="AB389" s="74"/>
      <c r="AC389" s="74"/>
      <c r="AD389" s="74"/>
      <c r="AF389" s="75" t="s">
        <v>2839</v>
      </c>
      <c r="AG389" s="45" t="s">
        <v>2923</v>
      </c>
      <c r="AK389" s="74"/>
      <c r="AM389" s="74"/>
      <c r="AR389" s="100" t="s">
        <v>2850</v>
      </c>
      <c r="AS389" s="6" t="s">
        <v>348</v>
      </c>
      <c r="AT389" s="70" t="str" cm="1">
        <f t="array" ref="AT389">_xlfn.IFS(N389&lt;=2.5,"Assente o entro 2.5 cm",AND(L389="Con gradino/i",N389&gt;2.5,N389&lt;=5),"fra 2.5 e 5 cm",AND(L389="Con gradino/i",N389&gt;5,N389&lt;=10),"fra 5 e 10 cm",AND(L389="Con gradino/i",N389&gt;10,N389&lt;=15),"tra 10 e 15 cm",AND(L389="Con gradino/i",N389&gt;15),"oltre 15 cm",TRUE,"")</f>
        <v>tra 10 e 15 cm</v>
      </c>
      <c r="AU389" s="2" t="s">
        <v>2961</v>
      </c>
      <c r="AV389" s="2">
        <f t="shared" si="15"/>
        <v>91.666666666666671</v>
      </c>
      <c r="AW389" s="6" t="s">
        <v>3407</v>
      </c>
      <c r="AX389" s="2" t="s">
        <v>3425</v>
      </c>
      <c r="AY389" s="2" t="s">
        <v>3426</v>
      </c>
    </row>
    <row r="390" spans="1:51" ht="15.75" customHeight="1" thickBot="1" x14ac:dyDescent="0.3">
      <c r="A390" s="37" t="s">
        <v>2962</v>
      </c>
      <c r="B390" s="103" t="s">
        <v>2560</v>
      </c>
      <c r="C390" s="103" t="s">
        <v>2963</v>
      </c>
      <c r="D390" s="6" t="s">
        <v>341</v>
      </c>
      <c r="E390" s="3" t="str">
        <f t="shared" si="14"/>
        <v>Via Lame 2/10 A Bologna</v>
      </c>
      <c r="F390" s="40" t="s">
        <v>2984</v>
      </c>
      <c r="G390" s="104">
        <v>444894936</v>
      </c>
      <c r="H390" s="104">
        <v>113590861</v>
      </c>
      <c r="I390" s="45" t="s">
        <v>2994</v>
      </c>
      <c r="J390" s="45" t="s">
        <v>3004</v>
      </c>
      <c r="K390" s="37"/>
      <c r="L390" s="52" t="s">
        <v>3015</v>
      </c>
      <c r="M390" s="37" t="s">
        <v>1498</v>
      </c>
      <c r="N390" s="103">
        <v>10</v>
      </c>
      <c r="O390" s="37" t="s">
        <v>33</v>
      </c>
      <c r="P390" s="46" t="s">
        <v>2236</v>
      </c>
      <c r="Q390" s="37" t="s">
        <v>3</v>
      </c>
      <c r="R390" s="103">
        <v>82</v>
      </c>
      <c r="S390" s="103" t="s">
        <v>5</v>
      </c>
      <c r="T390" s="103" t="s">
        <v>16</v>
      </c>
      <c r="AF390" s="45" t="s">
        <v>3017</v>
      </c>
      <c r="AR390" s="105" t="s">
        <v>3014</v>
      </c>
      <c r="AS390" s="6" t="s">
        <v>348</v>
      </c>
      <c r="AT390" s="70" t="str" cm="1">
        <f t="array" ref="AT390">_xlfn.IFS(N390&lt;=2.5,"Assente o entro 2.5 cm",AND(L390="Con gradino/i",N390&gt;2.5,N390&lt;=5),"fra 2.5 e 5 cm",AND(L390="Con gradino/i",N390&gt;5,N390&lt;=10),"fra 5 e 10 cm",AND(L390="Con gradino/i",N390&gt;10,N390&lt;=15),"tra 10 e 15 cm",AND(L390="Con gradino/i",N390&gt;15),"oltre 15 cm",TRUE,"")</f>
        <v/>
      </c>
      <c r="AU390" s="2" t="s">
        <v>3396</v>
      </c>
      <c r="AV390" s="2">
        <f t="shared" si="15"/>
        <v>83.333333333333343</v>
      </c>
      <c r="AW390" s="6" t="s">
        <v>303</v>
      </c>
      <c r="AX390" s="2" t="s">
        <v>3424</v>
      </c>
      <c r="AY390" s="2" t="s">
        <v>3426</v>
      </c>
    </row>
    <row r="391" spans="1:51" ht="15.75" customHeight="1" thickBot="1" x14ac:dyDescent="0.3">
      <c r="A391" s="37" t="s">
        <v>2011</v>
      </c>
      <c r="B391" s="103" t="s">
        <v>295</v>
      </c>
      <c r="C391" s="103" t="s">
        <v>2964</v>
      </c>
      <c r="D391" s="6" t="s">
        <v>341</v>
      </c>
      <c r="E391" s="3" t="str">
        <f t="shared" si="14"/>
        <v>Via Zanardi 2/10 B Bologna</v>
      </c>
      <c r="F391" s="40" t="s">
        <v>2985</v>
      </c>
      <c r="G391" s="104">
        <v>444894937</v>
      </c>
      <c r="H391" s="104">
        <v>113590862</v>
      </c>
      <c r="I391" s="45" t="s">
        <v>2995</v>
      </c>
      <c r="J391" s="45" t="s">
        <v>3005</v>
      </c>
      <c r="K391" s="37"/>
      <c r="L391" s="52" t="s">
        <v>1205</v>
      </c>
      <c r="M391" s="37" t="s">
        <v>1498</v>
      </c>
      <c r="N391" s="103">
        <v>11.5</v>
      </c>
      <c r="O391" s="103" t="s">
        <v>5</v>
      </c>
      <c r="Q391" s="37" t="s">
        <v>3</v>
      </c>
      <c r="R391" s="103">
        <v>80</v>
      </c>
      <c r="S391" s="103" t="s">
        <v>5</v>
      </c>
      <c r="T391" s="103" t="s">
        <v>16</v>
      </c>
      <c r="AF391" s="45" t="s">
        <v>3018</v>
      </c>
      <c r="AR391" s="105" t="s">
        <v>3014</v>
      </c>
      <c r="AS391" s="6" t="s">
        <v>348</v>
      </c>
      <c r="AT391" s="70" t="str" cm="1">
        <f t="array" ref="AT391">_xlfn.IFS(N391&lt;=2.5,"Assente o entro 2.5 cm",AND(L391="Con gradino/i",N391&gt;2.5,N391&lt;=5),"fra 2.5 e 5 cm",AND(L391="Con gradino/i",N391&gt;5,N391&lt;=10),"fra 5 e 10 cm",AND(L391="Con gradino/i",N391&gt;10,N391&lt;=15),"tra 10 e 15 cm",AND(L391="Con gradino/i",N391&gt;15),"oltre 15 cm",TRUE,"")</f>
        <v>tra 10 e 15 cm</v>
      </c>
      <c r="AU391" s="2" t="s">
        <v>2961</v>
      </c>
      <c r="AV391" s="2">
        <f t="shared" si="15"/>
        <v>95.833333333333343</v>
      </c>
      <c r="AW391" s="6" t="s">
        <v>3408</v>
      </c>
      <c r="AX391" s="2" t="s">
        <v>3425</v>
      </c>
      <c r="AY391" s="2" t="s">
        <v>3426</v>
      </c>
    </row>
    <row r="392" spans="1:51" ht="15.75" customHeight="1" thickBot="1" x14ac:dyDescent="0.3">
      <c r="A392" s="37" t="s">
        <v>3019</v>
      </c>
      <c r="B392" s="103" t="s">
        <v>66</v>
      </c>
      <c r="C392" s="103" t="s">
        <v>2965</v>
      </c>
      <c r="D392" s="6" t="s">
        <v>341</v>
      </c>
      <c r="E392" s="3" t="str">
        <f t="shared" si="14"/>
        <v>Via Zanardi 2/10 c Bologna</v>
      </c>
      <c r="F392" s="40" t="s">
        <v>2986</v>
      </c>
      <c r="G392" s="104">
        <v>444894938</v>
      </c>
      <c r="H392" s="104">
        <v>113590863</v>
      </c>
      <c r="I392" s="45" t="s">
        <v>2996</v>
      </c>
      <c r="J392" s="45" t="s">
        <v>3006</v>
      </c>
      <c r="K392" s="37"/>
      <c r="L392" s="52" t="s">
        <v>1205</v>
      </c>
      <c r="M392" s="37" t="s">
        <v>1498</v>
      </c>
      <c r="N392" s="103">
        <v>13</v>
      </c>
      <c r="O392" s="103" t="s">
        <v>5</v>
      </c>
      <c r="Q392" s="37" t="s">
        <v>3</v>
      </c>
      <c r="R392" s="102">
        <v>86</v>
      </c>
      <c r="S392" s="103" t="s">
        <v>5</v>
      </c>
      <c r="T392" s="103" t="s">
        <v>16</v>
      </c>
      <c r="AF392" s="45" t="s">
        <v>3020</v>
      </c>
      <c r="AR392" s="105" t="s">
        <v>3014</v>
      </c>
      <c r="AS392" s="6" t="s">
        <v>348</v>
      </c>
      <c r="AT392" s="70" t="str" cm="1">
        <f t="array" ref="AT392">_xlfn.IFS(N392&lt;=2.5,"Assente o entro 2.5 cm",AND(L392="Con gradino/i",N392&gt;2.5,N392&lt;=5),"fra 2.5 e 5 cm",AND(L392="Con gradino/i",N392&gt;5,N392&lt;=10),"fra 5 e 10 cm",AND(L392="Con gradino/i",N392&gt;10,N392&lt;=15),"tra 10 e 15 cm",AND(L392="Con gradino/i",N392&gt;15),"oltre 15 cm",TRUE,"")</f>
        <v>tra 10 e 15 cm</v>
      </c>
      <c r="AU392" s="2" t="s">
        <v>2961</v>
      </c>
      <c r="AV392" s="2">
        <f t="shared" si="15"/>
        <v>108.33333333333334</v>
      </c>
      <c r="AW392" s="6" t="s">
        <v>3408</v>
      </c>
      <c r="AX392" s="2" t="s">
        <v>3425</v>
      </c>
      <c r="AY392" s="2" t="s">
        <v>3426</v>
      </c>
    </row>
    <row r="393" spans="1:51" ht="15.75" customHeight="1" thickBot="1" x14ac:dyDescent="0.3">
      <c r="A393" s="37" t="s">
        <v>2966</v>
      </c>
      <c r="B393" s="103" t="s">
        <v>66</v>
      </c>
      <c r="C393" s="103" t="s">
        <v>2967</v>
      </c>
      <c r="D393" s="6" t="s">
        <v>341</v>
      </c>
      <c r="E393" s="3" t="str">
        <f t="shared" si="14"/>
        <v>Via Zanardi 2/10e Bologna</v>
      </c>
      <c r="F393" s="40" t="s">
        <v>2987</v>
      </c>
      <c r="G393" s="104">
        <v>444894939</v>
      </c>
      <c r="H393" s="104">
        <v>113590864</v>
      </c>
      <c r="I393" s="45" t="s">
        <v>2997</v>
      </c>
      <c r="J393" s="45" t="s">
        <v>3007</v>
      </c>
      <c r="K393" s="37"/>
      <c r="L393" s="52" t="s">
        <v>1205</v>
      </c>
      <c r="M393" s="37" t="s">
        <v>1498</v>
      </c>
      <c r="N393" s="103">
        <v>15.5</v>
      </c>
      <c r="O393" s="103" t="s">
        <v>5</v>
      </c>
      <c r="Q393" s="37" t="s">
        <v>3</v>
      </c>
      <c r="R393" s="103">
        <v>87</v>
      </c>
      <c r="S393" s="103" t="s">
        <v>5</v>
      </c>
      <c r="T393" s="103"/>
      <c r="AF393" s="45" t="s">
        <v>3021</v>
      </c>
      <c r="AR393" s="105" t="s">
        <v>3014</v>
      </c>
      <c r="AS393" s="6" t="s">
        <v>348</v>
      </c>
      <c r="AT393" s="70" t="str" cm="1">
        <f t="array" ref="AT393">_xlfn.IFS(N393&lt;=2.5,"Assente o entro 2.5 cm",AND(L393="Con gradino/i",N393&gt;2.5,N393&lt;=5),"fra 2.5 e 5 cm",AND(L393="Con gradino/i",N393&gt;5,N393&lt;=10),"fra 5 e 10 cm",AND(L393="Con gradino/i",N393&gt;10,N393&lt;=15),"tra 10 e 15 cm",AND(L393="Con gradino/i",N393&gt;15),"oltre 15 cm",TRUE,"")</f>
        <v>oltre 15 cm</v>
      </c>
      <c r="AU393" s="2" t="s">
        <v>2958</v>
      </c>
      <c r="AV393" s="2">
        <f t="shared" si="15"/>
        <v>129.16666666666669</v>
      </c>
      <c r="AW393" s="6" t="s">
        <v>3408</v>
      </c>
      <c r="AX393" s="2" t="s">
        <v>3425</v>
      </c>
      <c r="AY393" s="2" t="s">
        <v>3426</v>
      </c>
    </row>
    <row r="394" spans="1:51" ht="15.75" customHeight="1" thickBot="1" x14ac:dyDescent="0.3">
      <c r="A394" s="37" t="s">
        <v>2968</v>
      </c>
      <c r="B394" s="103" t="s">
        <v>66</v>
      </c>
      <c r="C394" s="103" t="s">
        <v>2969</v>
      </c>
      <c r="D394" s="6" t="s">
        <v>341</v>
      </c>
      <c r="E394" s="3" t="str">
        <f t="shared" si="14"/>
        <v>Via Zanardi 4b Bologna</v>
      </c>
      <c r="F394" s="40" t="s">
        <v>2988</v>
      </c>
      <c r="G394" s="104">
        <v>444894940</v>
      </c>
      <c r="H394" s="104">
        <v>113590865</v>
      </c>
      <c r="I394" s="45" t="s">
        <v>2998</v>
      </c>
      <c r="J394" s="45" t="s">
        <v>3008</v>
      </c>
      <c r="K394" s="37"/>
      <c r="L394" s="52" t="s">
        <v>1205</v>
      </c>
      <c r="M394" s="37" t="s">
        <v>1498</v>
      </c>
      <c r="N394" s="103">
        <v>14</v>
      </c>
      <c r="O394" s="103" t="s">
        <v>5</v>
      </c>
      <c r="Q394" s="37" t="s">
        <v>3</v>
      </c>
      <c r="R394" s="103">
        <v>86</v>
      </c>
      <c r="S394" s="103" t="s">
        <v>5</v>
      </c>
      <c r="T394" s="103" t="s">
        <v>16</v>
      </c>
      <c r="AF394" s="45" t="s">
        <v>3022</v>
      </c>
      <c r="AR394" s="105" t="s">
        <v>3014</v>
      </c>
      <c r="AS394" s="6" t="s">
        <v>348</v>
      </c>
      <c r="AT394" s="70" t="str" cm="1">
        <f t="array" ref="AT394">_xlfn.IFS(N394&lt;=2.5,"Assente o entro 2.5 cm",AND(L394="Con gradino/i",N394&gt;2.5,N394&lt;=5),"fra 2.5 e 5 cm",AND(L394="Con gradino/i",N394&gt;5,N394&lt;=10),"fra 5 e 10 cm",AND(L394="Con gradino/i",N394&gt;10,N394&lt;=15),"tra 10 e 15 cm",AND(L394="Con gradino/i",N394&gt;15),"oltre 15 cm",TRUE,"")</f>
        <v>tra 10 e 15 cm</v>
      </c>
      <c r="AU394" s="2" t="s">
        <v>2961</v>
      </c>
      <c r="AV394" s="2">
        <f t="shared" si="15"/>
        <v>116.66666666666667</v>
      </c>
      <c r="AW394" s="6" t="s">
        <v>3408</v>
      </c>
      <c r="AX394" s="2" t="s">
        <v>3425</v>
      </c>
      <c r="AY394" s="2" t="s">
        <v>3426</v>
      </c>
    </row>
    <row r="395" spans="1:51" ht="15.75" customHeight="1" thickBot="1" x14ac:dyDescent="0.3">
      <c r="A395" s="37" t="s">
        <v>3023</v>
      </c>
      <c r="B395" s="103" t="s">
        <v>66</v>
      </c>
      <c r="C395" s="103" t="s">
        <v>2970</v>
      </c>
      <c r="D395" s="6" t="s">
        <v>341</v>
      </c>
      <c r="E395" s="3" t="str">
        <f t="shared" si="14"/>
        <v>Via Zanardi 6/A Bologna</v>
      </c>
      <c r="F395" s="40" t="s">
        <v>2989</v>
      </c>
      <c r="G395" s="104">
        <v>444894941</v>
      </c>
      <c r="H395" s="104">
        <v>113590866</v>
      </c>
      <c r="I395" s="45" t="s">
        <v>2999</v>
      </c>
      <c r="J395" s="45" t="s">
        <v>3009</v>
      </c>
      <c r="K395" s="37"/>
      <c r="L395" s="52" t="s">
        <v>1203</v>
      </c>
      <c r="M395" s="37" t="s">
        <v>1498</v>
      </c>
      <c r="N395" s="103">
        <v>2.5</v>
      </c>
      <c r="O395" s="103" t="s">
        <v>5</v>
      </c>
      <c r="Q395" s="37" t="s">
        <v>3</v>
      </c>
      <c r="R395" s="103">
        <v>86</v>
      </c>
      <c r="S395" s="75" t="s">
        <v>2971</v>
      </c>
      <c r="T395" s="103" t="s">
        <v>16</v>
      </c>
      <c r="AF395" s="45" t="s">
        <v>3024</v>
      </c>
      <c r="AR395" s="105" t="s">
        <v>3014</v>
      </c>
      <c r="AS395" s="6" t="s">
        <v>348</v>
      </c>
      <c r="AT395" s="70" t="str" cm="1">
        <f t="array" ref="AT395">_xlfn.IFS(N395&lt;=2.5,"Assente o entro 2.5 cm",AND(L395="Con gradino/i",N395&gt;2.5,N395&lt;=5),"fra 2.5 e 5 cm",AND(L395="Con gradino/i",N395&gt;5,N395&lt;=10),"fra 5 e 10 cm",AND(L395="Con gradino/i",N395&gt;10,N395&lt;=15),"tra 10 e 15 cm",AND(L395="Con gradino/i",N395&gt;15),"oltre 15 cm",TRUE,"")</f>
        <v>Assente o entro 2.5 cm</v>
      </c>
      <c r="AU395" s="2" t="s">
        <v>2959</v>
      </c>
      <c r="AV395" s="2">
        <f t="shared" si="15"/>
        <v>20.833333333333336</v>
      </c>
      <c r="AW395" s="6" t="s">
        <v>3408</v>
      </c>
      <c r="AX395" s="2" t="s">
        <v>3425</v>
      </c>
      <c r="AY395" s="2" t="s">
        <v>3426</v>
      </c>
    </row>
    <row r="396" spans="1:51" ht="15.75" customHeight="1" thickBot="1" x14ac:dyDescent="0.3">
      <c r="A396" s="37" t="s">
        <v>2972</v>
      </c>
      <c r="B396" s="103" t="s">
        <v>66</v>
      </c>
      <c r="C396" s="103" t="s">
        <v>2973</v>
      </c>
      <c r="D396" s="6" t="s">
        <v>341</v>
      </c>
      <c r="E396" s="3" t="str">
        <f t="shared" si="14"/>
        <v>Via Zanardi 6/c Bologna</v>
      </c>
      <c r="F396" s="40" t="s">
        <v>2990</v>
      </c>
      <c r="G396" s="104">
        <v>444894942</v>
      </c>
      <c r="H396" s="104">
        <v>113590867</v>
      </c>
      <c r="I396" s="45" t="s">
        <v>3000</v>
      </c>
      <c r="J396" s="45" t="s">
        <v>3010</v>
      </c>
      <c r="K396" s="37"/>
      <c r="L396" s="52" t="s">
        <v>1205</v>
      </c>
      <c r="M396" s="37" t="s">
        <v>1498</v>
      </c>
      <c r="N396" s="103">
        <v>10</v>
      </c>
      <c r="O396" s="103" t="s">
        <v>5</v>
      </c>
      <c r="Q396" s="37" t="s">
        <v>3</v>
      </c>
      <c r="R396" s="102">
        <v>96</v>
      </c>
      <c r="S396" s="75" t="s">
        <v>2974</v>
      </c>
      <c r="T396" s="103" t="s">
        <v>16</v>
      </c>
      <c r="AF396" s="45" t="s">
        <v>3025</v>
      </c>
      <c r="AR396" s="105" t="s">
        <v>3014</v>
      </c>
      <c r="AS396" s="6" t="s">
        <v>348</v>
      </c>
      <c r="AT396" s="70" t="str" cm="1">
        <f t="array" ref="AT396">_xlfn.IFS(N396&lt;=2.5,"Assente o entro 2.5 cm",AND(L396="Con gradino/i",N396&gt;2.5,N396&lt;=5),"fra 2.5 e 5 cm",AND(L396="Con gradino/i",N396&gt;5,N396&lt;=10),"fra 5 e 10 cm",AND(L396="Con gradino/i",N396&gt;10,N396&lt;=15),"tra 10 e 15 cm",AND(L396="Con gradino/i",N396&gt;15),"oltre 15 cm",TRUE,"")</f>
        <v>fra 5 e 10 cm</v>
      </c>
      <c r="AU396" s="2" t="s">
        <v>2960</v>
      </c>
      <c r="AV396" s="2">
        <f t="shared" si="15"/>
        <v>83.333333333333343</v>
      </c>
      <c r="AW396" s="6" t="s">
        <v>3408</v>
      </c>
      <c r="AX396" s="2" t="s">
        <v>3425</v>
      </c>
      <c r="AY396" s="2" t="s">
        <v>3426</v>
      </c>
    </row>
    <row r="397" spans="1:51" ht="15.75" customHeight="1" thickBot="1" x14ac:dyDescent="0.3">
      <c r="A397" s="37" t="s">
        <v>2975</v>
      </c>
      <c r="B397" s="103" t="s">
        <v>2976</v>
      </c>
      <c r="C397" s="103" t="s">
        <v>2977</v>
      </c>
      <c r="D397" s="6" t="s">
        <v>341</v>
      </c>
      <c r="E397" s="3" t="str">
        <f t="shared" si="14"/>
        <v>Via Zanardi 6/e Bologna</v>
      </c>
      <c r="F397" s="40" t="s">
        <v>2991</v>
      </c>
      <c r="G397" s="104">
        <v>444894943</v>
      </c>
      <c r="H397" s="104">
        <v>113590868</v>
      </c>
      <c r="I397" s="45" t="s">
        <v>3001</v>
      </c>
      <c r="J397" s="45" t="s">
        <v>3011</v>
      </c>
      <c r="K397" s="37"/>
      <c r="L397" s="52" t="s">
        <v>1203</v>
      </c>
      <c r="M397" s="37" t="s">
        <v>1498</v>
      </c>
      <c r="N397" s="103">
        <v>2</v>
      </c>
      <c r="O397" s="103" t="s">
        <v>5</v>
      </c>
      <c r="Q397" s="37" t="s">
        <v>3</v>
      </c>
      <c r="R397" s="103">
        <v>87</v>
      </c>
      <c r="S397" s="75" t="s">
        <v>2978</v>
      </c>
      <c r="T397" s="103" t="s">
        <v>16</v>
      </c>
      <c r="AF397" s="45" t="s">
        <v>3026</v>
      </c>
      <c r="AR397" s="105" t="s">
        <v>3014</v>
      </c>
      <c r="AS397" s="6" t="s">
        <v>348</v>
      </c>
      <c r="AT397" s="70" t="str" cm="1">
        <f t="array" ref="AT397">_xlfn.IFS(N397&lt;=2.5,"Assente o entro 2.5 cm",AND(L397="Con gradino/i",N397&gt;2.5,N397&lt;=5),"fra 2.5 e 5 cm",AND(L397="Con gradino/i",N397&gt;5,N397&lt;=10),"fra 5 e 10 cm",AND(L397="Con gradino/i",N397&gt;10,N397&lt;=15),"tra 10 e 15 cm",AND(L397="Con gradino/i",N397&gt;15),"oltre 15 cm",TRUE,"")</f>
        <v>Assente o entro 2.5 cm</v>
      </c>
      <c r="AU397" s="2" t="s">
        <v>2959</v>
      </c>
      <c r="AV397" s="2">
        <f t="shared" si="15"/>
        <v>16.666666666666668</v>
      </c>
      <c r="AW397" s="6" t="s">
        <v>3408</v>
      </c>
      <c r="AX397" s="2" t="s">
        <v>3425</v>
      </c>
      <c r="AY397" s="2" t="s">
        <v>3426</v>
      </c>
    </row>
    <row r="398" spans="1:51" ht="15.75" customHeight="1" thickBot="1" x14ac:dyDescent="0.3">
      <c r="A398" s="37" t="s">
        <v>2979</v>
      </c>
      <c r="B398" s="103" t="s">
        <v>370</v>
      </c>
      <c r="C398" s="103" t="s">
        <v>2980</v>
      </c>
      <c r="D398" s="6" t="s">
        <v>341</v>
      </c>
      <c r="E398" s="3" t="str">
        <f t="shared" si="14"/>
        <v>Via Zanardi 6/f Bologna</v>
      </c>
      <c r="F398" s="40" t="s">
        <v>2992</v>
      </c>
      <c r="G398" s="104">
        <v>444894944</v>
      </c>
      <c r="H398" s="104">
        <v>113590869</v>
      </c>
      <c r="I398" s="45" t="s">
        <v>3002</v>
      </c>
      <c r="J398" s="45" t="s">
        <v>3012</v>
      </c>
      <c r="K398" s="37"/>
      <c r="L398" s="52" t="s">
        <v>1205</v>
      </c>
      <c r="M398" s="37" t="s">
        <v>1498</v>
      </c>
      <c r="N398" s="103">
        <v>6</v>
      </c>
      <c r="O398" s="103" t="s">
        <v>5</v>
      </c>
      <c r="Q398" s="37" t="s">
        <v>3</v>
      </c>
      <c r="R398" s="103">
        <v>80</v>
      </c>
      <c r="S398" s="75" t="s">
        <v>2981</v>
      </c>
      <c r="T398" s="103" t="s">
        <v>16</v>
      </c>
      <c r="AF398" s="45" t="s">
        <v>3027</v>
      </c>
      <c r="AR398" s="105" t="s">
        <v>3014</v>
      </c>
      <c r="AS398" s="6" t="s">
        <v>348</v>
      </c>
      <c r="AT398" s="70" t="str" cm="1">
        <f t="array" ref="AT398">_xlfn.IFS(N398&lt;=2.5,"Assente o entro 2.5 cm",AND(L398="Con gradino/i",N398&gt;2.5,N398&lt;=5),"fra 2.5 e 5 cm",AND(L398="Con gradino/i",N398&gt;5,N398&lt;=10),"fra 5 e 10 cm",AND(L398="Con gradino/i",N398&gt;10,N398&lt;=15),"tra 10 e 15 cm",AND(L398="Con gradino/i",N398&gt;15),"oltre 15 cm",TRUE,"")</f>
        <v>fra 5 e 10 cm</v>
      </c>
      <c r="AU398" s="2" t="s">
        <v>2960</v>
      </c>
      <c r="AV398" s="2">
        <f t="shared" si="15"/>
        <v>50</v>
      </c>
      <c r="AW398" s="6" t="s">
        <v>3408</v>
      </c>
      <c r="AX398" s="2" t="s">
        <v>3425</v>
      </c>
      <c r="AY398" s="2" t="s">
        <v>3426</v>
      </c>
    </row>
    <row r="399" spans="1:51" s="132" customFormat="1" ht="15.75" customHeight="1" thickBot="1" x14ac:dyDescent="0.3">
      <c r="A399" s="124" t="s">
        <v>2982</v>
      </c>
      <c r="B399" s="125" t="s">
        <v>1</v>
      </c>
      <c r="C399" s="125" t="s">
        <v>2983</v>
      </c>
      <c r="D399" s="6" t="s">
        <v>341</v>
      </c>
      <c r="E399" s="3" t="str">
        <f t="shared" si="14"/>
        <v>Via Zanardi 6/H Bologna</v>
      </c>
      <c r="F399" s="126" t="s">
        <v>2993</v>
      </c>
      <c r="G399" s="127">
        <v>444894945</v>
      </c>
      <c r="H399" s="127">
        <v>113590870</v>
      </c>
      <c r="I399" s="128" t="s">
        <v>3003</v>
      </c>
      <c r="J399" s="128" t="s">
        <v>3013</v>
      </c>
      <c r="K399" s="124"/>
      <c r="L399" s="129" t="s">
        <v>1205</v>
      </c>
      <c r="M399" s="124" t="s">
        <v>1498</v>
      </c>
      <c r="N399" s="125">
        <v>5</v>
      </c>
      <c r="O399" s="125" t="s">
        <v>5</v>
      </c>
      <c r="P399" s="130"/>
      <c r="Q399" s="124" t="s">
        <v>3</v>
      </c>
      <c r="R399" s="125">
        <v>90</v>
      </c>
      <c r="S399" s="131" t="s">
        <v>3029</v>
      </c>
      <c r="T399" s="125" t="s">
        <v>16</v>
      </c>
      <c r="Y399" s="125" t="s">
        <v>16</v>
      </c>
      <c r="Z399" s="125" t="s">
        <v>6</v>
      </c>
      <c r="AA399" s="125" t="s">
        <v>16</v>
      </c>
      <c r="AB399" s="125" t="s">
        <v>6</v>
      </c>
      <c r="AC399" s="125" t="s">
        <v>16</v>
      </c>
      <c r="AD399" s="125" t="s">
        <v>3030</v>
      </c>
      <c r="AF399" s="128" t="s">
        <v>3028</v>
      </c>
      <c r="AG399" s="128"/>
      <c r="AH399" s="128"/>
      <c r="AI399" s="128"/>
      <c r="AJ399" s="128"/>
      <c r="AK399" s="128"/>
      <c r="AL399" s="128"/>
      <c r="AM399" s="128"/>
      <c r="AN399" s="128"/>
      <c r="AO399" s="128"/>
      <c r="AP399" s="128"/>
      <c r="AQ399" s="128"/>
      <c r="AR399" s="133" t="s">
        <v>3014</v>
      </c>
      <c r="AS399" s="6" t="s">
        <v>348</v>
      </c>
      <c r="AT399" s="70" t="str" cm="1">
        <f t="array" ref="AT399">_xlfn.IFS(N399&lt;=2.5,"Assente o entro 2.5 cm",AND(L399="Con gradino/i",N399&gt;2.5,N399&lt;=5),"fra 2.5 e 5 cm",AND(L399="Con gradino/i",N399&gt;5,N399&lt;=10),"fra 5 e 10 cm",AND(L399="Con gradino/i",N399&gt;10,N399&lt;=15),"tra 10 e 15 cm",AND(L399="Con gradino/i",N399&gt;15),"oltre 15 cm",TRUE,"")</f>
        <v>fra 2.5 e 5 cm</v>
      </c>
      <c r="AU399" s="2" t="s">
        <v>2957</v>
      </c>
      <c r="AV399" s="2">
        <f t="shared" si="15"/>
        <v>41.666666666666671</v>
      </c>
      <c r="AW399" s="6" t="s">
        <v>3408</v>
      </c>
      <c r="AX399" s="2" t="s">
        <v>3425</v>
      </c>
      <c r="AY399" s="2" t="s">
        <v>3426</v>
      </c>
    </row>
    <row r="400" spans="1:51" ht="15.75" customHeight="1" thickBot="1" x14ac:dyDescent="0.3">
      <c r="A400" s="37" t="s">
        <v>3064</v>
      </c>
      <c r="B400" s="103" t="s">
        <v>66</v>
      </c>
      <c r="C400" s="103" t="s">
        <v>3065</v>
      </c>
      <c r="D400" s="6" t="s">
        <v>341</v>
      </c>
      <c r="E400" s="3" t="str">
        <f t="shared" ref="E400:E435" si="16">CONCATENATE(C400," ",D400)</f>
        <v>Via Dagnini 14g Bologna</v>
      </c>
      <c r="F400" s="40" t="s">
        <v>3066</v>
      </c>
      <c r="G400" s="38" t="str" cm="1">
        <f t="array" ref="G400">[1]!FINDLATITUDE(E400)</f>
        <v/>
      </c>
      <c r="H400" s="38" t="str" cm="1">
        <f t="array" ref="H400">[1]!FINDLONGITUDE(E400)</f>
        <v/>
      </c>
      <c r="I400" s="45" t="s">
        <v>3067</v>
      </c>
      <c r="J400" s="45" t="s">
        <v>3068</v>
      </c>
      <c r="K400" s="37"/>
      <c r="L400" s="109" t="s">
        <v>1205</v>
      </c>
      <c r="M400" s="41" t="s">
        <v>1498</v>
      </c>
      <c r="N400" s="37" t="s">
        <v>344</v>
      </c>
      <c r="O400" s="37" t="s">
        <v>5</v>
      </c>
      <c r="Q400" s="37" t="s">
        <v>3</v>
      </c>
      <c r="R400" s="37" t="s">
        <v>3069</v>
      </c>
      <c r="S400" s="37" t="s">
        <v>416</v>
      </c>
      <c r="T400" s="103"/>
      <c r="U400" s="37"/>
      <c r="V400" s="103"/>
      <c r="W400" s="103"/>
      <c r="Y400" s="103"/>
      <c r="Z400" s="103"/>
      <c r="AA400" s="103"/>
      <c r="AB400" s="103"/>
      <c r="AC400" s="103"/>
      <c r="AD400" s="103"/>
      <c r="AF400" s="92" t="s">
        <v>3070</v>
      </c>
      <c r="AM400" s="103"/>
      <c r="AR400" s="110" t="s">
        <v>3071</v>
      </c>
      <c r="AS400" s="6" t="s">
        <v>348</v>
      </c>
      <c r="AT400" s="70" t="str" cm="1">
        <f t="array" ref="AT400">_xlfn.IFS(N400&lt;=2.5,"Assente o entro 2.5 cm",AND(L400="Con gradino/i",N400&gt;2.5,N400&lt;=5),"fra 2.5 e 5 cm",AND(L400="Con gradino/i",N400&gt;5,N400&lt;=10),"fra 5 e 10 cm",AND(L400="Con gradino/i",N400&gt;10,N400&lt;=15),"tra 10 e 15 cm",AND(L400="Con gradino/i",N400&gt;15),"oltre 15 cm",TRUE,"")</f>
        <v>oltre 15 cm</v>
      </c>
      <c r="AU400" s="2" t="s">
        <v>2958</v>
      </c>
      <c r="AV400" s="2" t="e">
        <f t="shared" si="15"/>
        <v>#VALUE!</v>
      </c>
      <c r="AW400" s="6" t="s">
        <v>3409</v>
      </c>
      <c r="AX400" s="2" t="s">
        <v>3425</v>
      </c>
      <c r="AY400" s="2" t="s">
        <v>3426</v>
      </c>
    </row>
    <row r="401" spans="1:51" ht="15.75" customHeight="1" thickBot="1" x14ac:dyDescent="0.3">
      <c r="A401" s="37" t="s">
        <v>3072</v>
      </c>
      <c r="B401" s="103" t="s">
        <v>66</v>
      </c>
      <c r="C401" s="103" t="s">
        <v>3073</v>
      </c>
      <c r="D401" s="6" t="s">
        <v>341</v>
      </c>
      <c r="E401" s="3" t="str">
        <f t="shared" si="16"/>
        <v>Via Dagnini 14 I Bologna</v>
      </c>
      <c r="F401" s="40" t="s">
        <v>3074</v>
      </c>
      <c r="G401" s="38" t="str" cm="1">
        <f t="array" ref="G401">[1]!FINDLATITUDE(E401)</f>
        <v/>
      </c>
      <c r="H401" s="38" t="str" cm="1">
        <f t="array" ref="H401">[1]!FINDLONGITUDE(E401)</f>
        <v/>
      </c>
      <c r="I401" s="45" t="s">
        <v>3067</v>
      </c>
      <c r="J401" s="45" t="s">
        <v>3068</v>
      </c>
      <c r="K401" s="37"/>
      <c r="L401" s="109" t="s">
        <v>1205</v>
      </c>
      <c r="M401" s="37" t="s">
        <v>1498</v>
      </c>
      <c r="N401" s="111">
        <v>21</v>
      </c>
      <c r="O401" s="37" t="s">
        <v>5</v>
      </c>
      <c r="Q401" s="37" t="s">
        <v>3</v>
      </c>
      <c r="R401" s="111">
        <v>82</v>
      </c>
      <c r="S401" s="37" t="s">
        <v>416</v>
      </c>
      <c r="T401" s="103"/>
      <c r="U401" s="37"/>
      <c r="V401" s="103"/>
      <c r="W401" s="103"/>
      <c r="Y401" s="103"/>
      <c r="Z401" s="103"/>
      <c r="AA401" s="103"/>
      <c r="AB401" s="103"/>
      <c r="AC401" s="103"/>
      <c r="AD401" s="103"/>
      <c r="AF401" s="92" t="s">
        <v>3075</v>
      </c>
      <c r="AK401" s="103"/>
      <c r="AM401" s="103"/>
      <c r="AR401" s="110" t="s">
        <v>3071</v>
      </c>
      <c r="AS401" s="6" t="s">
        <v>348</v>
      </c>
      <c r="AT401" s="70" t="str" cm="1">
        <f t="array" ref="AT401">_xlfn.IFS(N401&lt;=2.5,"Assente o entro 2.5 cm",AND(L401="Con gradino/i",N401&gt;2.5,N401&lt;=5),"fra 2.5 e 5 cm",AND(L401="Con gradino/i",N401&gt;5,N401&lt;=10),"fra 5 e 10 cm",AND(L401="Con gradino/i",N401&gt;10,N401&lt;=15),"tra 10 e 15 cm",AND(L401="Con gradino/i",N401&gt;15),"oltre 15 cm",TRUE,"")</f>
        <v>oltre 15 cm</v>
      </c>
      <c r="AU401" s="2" t="s">
        <v>2958</v>
      </c>
      <c r="AV401" s="2">
        <f t="shared" si="15"/>
        <v>175</v>
      </c>
      <c r="AW401" s="6" t="s">
        <v>3409</v>
      </c>
      <c r="AX401" s="2" t="s">
        <v>3425</v>
      </c>
      <c r="AY401" s="2" t="s">
        <v>3426</v>
      </c>
    </row>
    <row r="402" spans="1:51" ht="15.75" customHeight="1" thickBot="1" x14ac:dyDescent="0.3">
      <c r="A402" s="41" t="s">
        <v>3076</v>
      </c>
      <c r="B402" s="103"/>
      <c r="C402" s="103" t="s">
        <v>3077</v>
      </c>
      <c r="D402" s="6" t="s">
        <v>341</v>
      </c>
      <c r="E402" s="3" t="str">
        <f t="shared" si="16"/>
        <v>Via Dagnini 14 L Bologna</v>
      </c>
      <c r="F402" s="40" t="s">
        <v>3078</v>
      </c>
      <c r="G402" s="38" t="str" cm="1">
        <f t="array" ref="G402">[1]!FINDLATITUDE(E402)</f>
        <v/>
      </c>
      <c r="H402" s="38" t="str" cm="1">
        <f t="array" ref="H402">[1]!FINDLONGITUDE(E402)</f>
        <v/>
      </c>
      <c r="I402" s="45" t="s">
        <v>3067</v>
      </c>
      <c r="J402" s="45" t="s">
        <v>3068</v>
      </c>
      <c r="K402" s="37"/>
      <c r="L402" s="109" t="s">
        <v>1205</v>
      </c>
      <c r="M402" s="37" t="s">
        <v>1498</v>
      </c>
      <c r="N402" s="111">
        <v>21</v>
      </c>
      <c r="O402" s="37" t="s">
        <v>5</v>
      </c>
      <c r="Q402" s="37" t="s">
        <v>3</v>
      </c>
      <c r="R402" s="111">
        <v>90</v>
      </c>
      <c r="S402" s="37" t="s">
        <v>5</v>
      </c>
      <c r="T402" s="103"/>
      <c r="U402" s="37"/>
      <c r="V402" s="103"/>
      <c r="W402" s="103"/>
      <c r="Y402" s="103"/>
      <c r="Z402" s="103"/>
      <c r="AA402" s="103"/>
      <c r="AB402" s="103"/>
      <c r="AC402" s="103"/>
      <c r="AD402" s="103"/>
      <c r="AF402" s="92" t="s">
        <v>3079</v>
      </c>
      <c r="AK402" s="103"/>
      <c r="AM402" s="103"/>
      <c r="AR402" s="110" t="s">
        <v>3071</v>
      </c>
      <c r="AS402" s="6" t="s">
        <v>348</v>
      </c>
      <c r="AT402" s="70" t="str" cm="1">
        <f t="array" ref="AT402">_xlfn.IFS(N402&lt;=2.5,"Assente o entro 2.5 cm",AND(L402="Con gradino/i",N402&gt;2.5,N402&lt;=5),"fra 2.5 e 5 cm",AND(L402="Con gradino/i",N402&gt;5,N402&lt;=10),"fra 5 e 10 cm",AND(L402="Con gradino/i",N402&gt;10,N402&lt;=15),"tra 10 e 15 cm",AND(L402="Con gradino/i",N402&gt;15),"oltre 15 cm",TRUE,"")</f>
        <v>oltre 15 cm</v>
      </c>
      <c r="AU402" s="2" t="s">
        <v>2958</v>
      </c>
      <c r="AV402" s="2">
        <f t="shared" si="15"/>
        <v>175</v>
      </c>
      <c r="AW402" s="6" t="s">
        <v>3409</v>
      </c>
      <c r="AX402" s="2" t="s">
        <v>3425</v>
      </c>
      <c r="AY402" s="2" t="s">
        <v>3426</v>
      </c>
    </row>
    <row r="403" spans="1:51" ht="15.75" customHeight="1" thickBot="1" x14ac:dyDescent="0.3">
      <c r="A403" s="37" t="s">
        <v>3080</v>
      </c>
      <c r="B403" s="103" t="s">
        <v>116</v>
      </c>
      <c r="C403" s="103" t="s">
        <v>3081</v>
      </c>
      <c r="D403" s="6" t="s">
        <v>341</v>
      </c>
      <c r="E403" s="3" t="str">
        <f t="shared" si="16"/>
        <v>Via Dagnini 16 B Bologna</v>
      </c>
      <c r="F403" s="40" t="s">
        <v>3082</v>
      </c>
      <c r="G403" s="38" t="str" cm="1">
        <f t="array" ref="G403">[1]!FINDLATITUDE(E403)</f>
        <v/>
      </c>
      <c r="H403" s="38" t="str" cm="1">
        <f t="array" ref="H403">[1]!FINDLONGITUDE(E403)</f>
        <v/>
      </c>
      <c r="I403" s="45" t="s">
        <v>3083</v>
      </c>
      <c r="J403" s="45" t="s">
        <v>3084</v>
      </c>
      <c r="K403" s="37"/>
      <c r="L403" s="109" t="s">
        <v>1203</v>
      </c>
      <c r="M403" s="41" t="s">
        <v>1495</v>
      </c>
      <c r="N403" s="37"/>
      <c r="O403" s="37" t="s">
        <v>1560</v>
      </c>
      <c r="Q403" s="37" t="s">
        <v>3085</v>
      </c>
      <c r="R403" s="37" t="s">
        <v>3086</v>
      </c>
      <c r="S403" s="37" t="s">
        <v>5</v>
      </c>
      <c r="T403" s="103"/>
      <c r="U403" s="37"/>
      <c r="V403" s="103"/>
      <c r="W403" s="103"/>
      <c r="Y403" s="103"/>
      <c r="Z403" s="103"/>
      <c r="AA403" s="103"/>
      <c r="AB403" s="103"/>
      <c r="AC403" s="103"/>
      <c r="AD403" s="103"/>
      <c r="AF403" s="92" t="s">
        <v>3087</v>
      </c>
      <c r="AK403" s="103"/>
      <c r="AM403" s="103"/>
      <c r="AR403" s="110" t="s">
        <v>3071</v>
      </c>
      <c r="AS403" s="6" t="s">
        <v>348</v>
      </c>
      <c r="AT403" s="70" t="str" cm="1">
        <f t="array" ref="AT403">_xlfn.IFS(N403&lt;=2.5,"Assente o entro 2.5 cm",AND(L403="Con gradino/i",N403&gt;2.5,N403&lt;=5),"fra 2.5 e 5 cm",AND(L403="Con gradino/i",N403&gt;5,N403&lt;=10),"fra 5 e 10 cm",AND(L403="Con gradino/i",N403&gt;10,N403&lt;=15),"tra 10 e 15 cm",AND(L403="Con gradino/i",N403&gt;15),"oltre 15 cm",TRUE,"")</f>
        <v>Assente o entro 2.5 cm</v>
      </c>
      <c r="AU403" s="2" t="s">
        <v>2959</v>
      </c>
      <c r="AV403" s="2">
        <f t="shared" si="15"/>
        <v>0</v>
      </c>
      <c r="AW403" s="6" t="s">
        <v>3409</v>
      </c>
      <c r="AX403" s="2" t="s">
        <v>3425</v>
      </c>
      <c r="AY403" s="2" t="s">
        <v>3426</v>
      </c>
    </row>
    <row r="404" spans="1:51" ht="15.75" customHeight="1" thickBot="1" x14ac:dyDescent="0.3">
      <c r="A404" s="37" t="s">
        <v>3088</v>
      </c>
      <c r="B404" s="103" t="s">
        <v>66</v>
      </c>
      <c r="C404" s="103" t="s">
        <v>3089</v>
      </c>
      <c r="D404" s="6" t="s">
        <v>341</v>
      </c>
      <c r="E404" s="3" t="str">
        <f t="shared" si="16"/>
        <v>Via Dagnini 16 e Bologna</v>
      </c>
      <c r="F404" s="40" t="s">
        <v>3090</v>
      </c>
      <c r="G404" s="38" t="str" cm="1">
        <f t="array" ref="G404">[1]!FINDLATITUDE(E404)</f>
        <v/>
      </c>
      <c r="H404" s="38" t="str" cm="1">
        <f t="array" ref="H404">[1]!FINDLONGITUDE(E404)</f>
        <v/>
      </c>
      <c r="I404" s="45" t="s">
        <v>3083</v>
      </c>
      <c r="J404" s="45" t="s">
        <v>3084</v>
      </c>
      <c r="K404" s="37"/>
      <c r="L404" s="109" t="s">
        <v>1205</v>
      </c>
      <c r="M404" s="37" t="s">
        <v>1498</v>
      </c>
      <c r="N404" s="37">
        <v>20</v>
      </c>
      <c r="O404" s="37" t="s">
        <v>5</v>
      </c>
      <c r="Q404" s="37" t="s">
        <v>3</v>
      </c>
      <c r="R404" s="37" t="s">
        <v>68</v>
      </c>
      <c r="S404" s="37" t="s">
        <v>5</v>
      </c>
      <c r="T404" s="103"/>
      <c r="U404" s="37"/>
      <c r="V404" s="103"/>
      <c r="W404" s="103"/>
      <c r="Y404" s="103"/>
      <c r="Z404" s="103"/>
      <c r="AA404" s="103"/>
      <c r="AB404" s="103"/>
      <c r="AC404" s="103"/>
      <c r="AD404" s="103"/>
      <c r="AF404" s="92" t="s">
        <v>3091</v>
      </c>
      <c r="AK404" s="103"/>
      <c r="AM404" s="103"/>
      <c r="AR404" s="110" t="s">
        <v>3071</v>
      </c>
      <c r="AS404" s="6" t="s">
        <v>348</v>
      </c>
      <c r="AT404" s="70" t="str" cm="1">
        <f t="array" ref="AT404">_xlfn.IFS(N404&lt;=2.5,"Assente o entro 2.5 cm",AND(L404="Con gradino/i",N404&gt;2.5,N404&lt;=5),"fra 2.5 e 5 cm",AND(L404="Con gradino/i",N404&gt;5,N404&lt;=10),"fra 5 e 10 cm",AND(L404="Con gradino/i",N404&gt;10,N404&lt;=15),"tra 10 e 15 cm",AND(L404="Con gradino/i",N404&gt;15),"oltre 15 cm",TRUE,"")</f>
        <v>oltre 15 cm</v>
      </c>
      <c r="AU404" s="2" t="s">
        <v>2958</v>
      </c>
      <c r="AV404" s="2">
        <f t="shared" si="15"/>
        <v>166.66666666666669</v>
      </c>
      <c r="AW404" s="6" t="s">
        <v>3409</v>
      </c>
      <c r="AX404" s="2" t="s">
        <v>3425</v>
      </c>
      <c r="AY404" s="2" t="s">
        <v>3426</v>
      </c>
    </row>
    <row r="405" spans="1:51" ht="15.75" customHeight="1" thickBot="1" x14ac:dyDescent="0.3">
      <c r="A405" s="37" t="s">
        <v>3092</v>
      </c>
      <c r="B405" s="103" t="s">
        <v>3093</v>
      </c>
      <c r="C405" s="103" t="s">
        <v>3094</v>
      </c>
      <c r="D405" s="6" t="s">
        <v>341</v>
      </c>
      <c r="E405" s="3" t="str">
        <f t="shared" si="16"/>
        <v>Via Dagnini 27 D Bologna</v>
      </c>
      <c r="F405" s="40" t="s">
        <v>3095</v>
      </c>
      <c r="G405" s="38" t="str" cm="1">
        <f t="array" ref="G405">[1]!FINDLATITUDE(E405)</f>
        <v/>
      </c>
      <c r="H405" s="38" t="str" cm="1">
        <f t="array" ref="H405">[1]!FINDLONGITUDE(E405)</f>
        <v/>
      </c>
      <c r="I405" s="45" t="s">
        <v>3096</v>
      </c>
      <c r="J405" s="45" t="s">
        <v>3097</v>
      </c>
      <c r="K405" s="37"/>
      <c r="L405" s="109" t="s">
        <v>1205</v>
      </c>
      <c r="M405" s="37" t="s">
        <v>1498</v>
      </c>
      <c r="N405" s="37">
        <v>6</v>
      </c>
      <c r="O405" s="37" t="s">
        <v>5</v>
      </c>
      <c r="Q405" s="37"/>
      <c r="R405" s="37" t="s">
        <v>3098</v>
      </c>
      <c r="S405" s="37"/>
      <c r="T405" s="103"/>
      <c r="U405" s="37"/>
      <c r="V405" s="103"/>
      <c r="W405" s="103"/>
      <c r="Y405" s="103"/>
      <c r="Z405" s="103"/>
      <c r="AA405" s="103"/>
      <c r="AB405" s="103"/>
      <c r="AC405" s="103"/>
      <c r="AD405" s="103"/>
      <c r="AF405" s="92" t="s">
        <v>3099</v>
      </c>
      <c r="AK405" s="103"/>
      <c r="AM405" s="103"/>
      <c r="AR405" s="110" t="s">
        <v>3071</v>
      </c>
      <c r="AS405" s="6" t="s">
        <v>348</v>
      </c>
      <c r="AT405" s="70" t="str" cm="1">
        <f t="array" ref="AT405">_xlfn.IFS(N405&lt;=2.5,"Assente o entro 2.5 cm",AND(L405="Con gradino/i",N405&gt;2.5,N405&lt;=5),"fra 2.5 e 5 cm",AND(L405="Con gradino/i",N405&gt;5,N405&lt;=10),"fra 5 e 10 cm",AND(L405="Con gradino/i",N405&gt;10,N405&lt;=15),"tra 10 e 15 cm",AND(L405="Con gradino/i",N405&gt;15),"oltre 15 cm",TRUE,"")</f>
        <v>fra 5 e 10 cm</v>
      </c>
      <c r="AU405" s="2" t="s">
        <v>2960</v>
      </c>
      <c r="AV405" s="2">
        <f t="shared" si="15"/>
        <v>50</v>
      </c>
      <c r="AW405" s="6" t="s">
        <v>3409</v>
      </c>
      <c r="AX405" s="2" t="s">
        <v>3425</v>
      </c>
      <c r="AY405" s="2" t="s">
        <v>3426</v>
      </c>
    </row>
    <row r="406" spans="1:51" ht="15.75" customHeight="1" thickBot="1" x14ac:dyDescent="0.3">
      <c r="A406" s="37" t="s">
        <v>3100</v>
      </c>
      <c r="B406" s="103" t="s">
        <v>66</v>
      </c>
      <c r="C406" s="103" t="s">
        <v>3101</v>
      </c>
      <c r="D406" s="6" t="s">
        <v>341</v>
      </c>
      <c r="E406" s="3" t="str">
        <f t="shared" si="16"/>
        <v>Via Dagnini 25 Q Bologna</v>
      </c>
      <c r="F406" s="40" t="s">
        <v>3102</v>
      </c>
      <c r="G406" s="38" t="str" cm="1">
        <f t="array" ref="G406">[1]!FINDLATITUDE(E406)</f>
        <v/>
      </c>
      <c r="H406" s="38" t="str" cm="1">
        <f t="array" ref="H406">[1]!FINDLONGITUDE(E406)</f>
        <v/>
      </c>
      <c r="I406" s="45" t="s">
        <v>3103</v>
      </c>
      <c r="J406" s="45" t="s">
        <v>3104</v>
      </c>
      <c r="K406" s="37"/>
      <c r="L406" s="109" t="s">
        <v>1205</v>
      </c>
      <c r="M406" s="37" t="s">
        <v>1498</v>
      </c>
      <c r="N406" s="37">
        <v>5</v>
      </c>
      <c r="O406" s="37" t="s">
        <v>5</v>
      </c>
      <c r="Q406" s="37" t="s">
        <v>3</v>
      </c>
      <c r="R406" s="37" t="s">
        <v>434</v>
      </c>
      <c r="S406" s="37" t="s">
        <v>416</v>
      </c>
      <c r="T406" s="103"/>
      <c r="U406" s="37"/>
      <c r="V406" s="103"/>
      <c r="W406" s="103"/>
      <c r="Y406" s="103"/>
      <c r="Z406" s="103"/>
      <c r="AA406" s="103"/>
      <c r="AB406" s="103"/>
      <c r="AC406" s="103"/>
      <c r="AD406" s="103"/>
      <c r="AF406" s="92" t="s">
        <v>3105</v>
      </c>
      <c r="AK406" s="103"/>
      <c r="AM406" s="103"/>
      <c r="AR406" s="110" t="s">
        <v>3071</v>
      </c>
      <c r="AS406" s="6" t="s">
        <v>348</v>
      </c>
      <c r="AT406" s="70" t="str" cm="1">
        <f t="array" ref="AT406">_xlfn.IFS(N406&lt;=2.5,"Assente o entro 2.5 cm",AND(L406="Con gradino/i",N406&gt;2.5,N406&lt;=5),"fra 2.5 e 5 cm",AND(L406="Con gradino/i",N406&gt;5,N406&lt;=10),"fra 5 e 10 cm",AND(L406="Con gradino/i",N406&gt;10,N406&lt;=15),"tra 10 e 15 cm",AND(L406="Con gradino/i",N406&gt;15),"oltre 15 cm",TRUE,"")</f>
        <v>fra 2.5 e 5 cm</v>
      </c>
      <c r="AU406" s="2" t="s">
        <v>2957</v>
      </c>
      <c r="AV406" s="2">
        <f t="shared" si="15"/>
        <v>41.666666666666671</v>
      </c>
      <c r="AW406" s="6" t="s">
        <v>3409</v>
      </c>
      <c r="AX406" s="2" t="s">
        <v>3425</v>
      </c>
      <c r="AY406" s="2" t="s">
        <v>3426</v>
      </c>
    </row>
    <row r="407" spans="1:51" ht="15.75" customHeight="1" thickBot="1" x14ac:dyDescent="0.3">
      <c r="A407" s="37" t="s">
        <v>3106</v>
      </c>
      <c r="B407" s="103" t="s">
        <v>66</v>
      </c>
      <c r="C407" s="103" t="s">
        <v>3107</v>
      </c>
      <c r="D407" s="6" t="s">
        <v>341</v>
      </c>
      <c r="E407" s="3" t="str">
        <f t="shared" si="16"/>
        <v>Via Dagnini 27 a Bologna</v>
      </c>
      <c r="F407" s="40" t="s">
        <v>3108</v>
      </c>
      <c r="G407" s="38" t="str" cm="1">
        <f t="array" ref="G407">[1]!FINDLATITUDE(E407)</f>
        <v/>
      </c>
      <c r="H407" s="38" t="str" cm="1">
        <f t="array" ref="H407">[1]!FINDLONGITUDE(E407)</f>
        <v/>
      </c>
      <c r="I407" s="45" t="s">
        <v>3096</v>
      </c>
      <c r="J407" s="45" t="s">
        <v>3097</v>
      </c>
      <c r="K407" s="37"/>
      <c r="L407" s="109" t="s">
        <v>1205</v>
      </c>
      <c r="M407" s="37" t="s">
        <v>1498</v>
      </c>
      <c r="N407" s="37">
        <v>8</v>
      </c>
      <c r="O407" s="37" t="s">
        <v>5</v>
      </c>
      <c r="Q407" s="37" t="s">
        <v>3</v>
      </c>
      <c r="R407" s="37" t="s">
        <v>1982</v>
      </c>
      <c r="S407" s="41" t="s">
        <v>416</v>
      </c>
      <c r="T407" s="103"/>
      <c r="U407" s="37"/>
      <c r="V407" s="103"/>
      <c r="W407" s="103"/>
      <c r="Y407" s="103"/>
      <c r="Z407" s="103"/>
      <c r="AA407" s="103"/>
      <c r="AB407" s="103"/>
      <c r="AC407" s="103"/>
      <c r="AD407" s="103"/>
      <c r="AF407" s="92" t="s">
        <v>3109</v>
      </c>
      <c r="AK407" s="103"/>
      <c r="AM407" s="103"/>
      <c r="AR407" s="110" t="s">
        <v>3071</v>
      </c>
      <c r="AS407" s="6" t="s">
        <v>348</v>
      </c>
      <c r="AT407" s="70" t="str" cm="1">
        <f t="array" ref="AT407">_xlfn.IFS(N407&lt;=2.5,"Assente o entro 2.5 cm",AND(L407="Con gradino/i",N407&gt;2.5,N407&lt;=5),"fra 2.5 e 5 cm",AND(L407="Con gradino/i",N407&gt;5,N407&lt;=10),"fra 5 e 10 cm",AND(L407="Con gradino/i",N407&gt;10,N407&lt;=15),"tra 10 e 15 cm",AND(L407="Con gradino/i",N407&gt;15),"oltre 15 cm",TRUE,"")</f>
        <v>fra 5 e 10 cm</v>
      </c>
      <c r="AU407" s="2" t="s">
        <v>2960</v>
      </c>
      <c r="AV407" s="2">
        <f t="shared" si="15"/>
        <v>66.666666666666671</v>
      </c>
      <c r="AW407" s="6" t="s">
        <v>3409</v>
      </c>
      <c r="AX407" s="2" t="s">
        <v>3425</v>
      </c>
      <c r="AY407" s="2" t="s">
        <v>3426</v>
      </c>
    </row>
    <row r="408" spans="1:51" ht="15.75" customHeight="1" thickBot="1" x14ac:dyDescent="0.3">
      <c r="A408" s="37" t="s">
        <v>3110</v>
      </c>
      <c r="B408" s="103" t="s">
        <v>66</v>
      </c>
      <c r="C408" s="103" t="s">
        <v>3111</v>
      </c>
      <c r="D408" s="6" t="s">
        <v>341</v>
      </c>
      <c r="E408" s="3" t="str">
        <f t="shared" si="16"/>
        <v>Via Dagnini 25 m Bologna</v>
      </c>
      <c r="F408" s="40" t="s">
        <v>3112</v>
      </c>
      <c r="G408" s="38" t="str" cm="1">
        <f t="array" ref="G408">[1]!FINDLATITUDE(E408)</f>
        <v/>
      </c>
      <c r="H408" s="38" t="str" cm="1">
        <f t="array" ref="H408">[1]!FINDLONGITUDE(E408)</f>
        <v/>
      </c>
      <c r="I408" s="45" t="s">
        <v>3103</v>
      </c>
      <c r="J408" s="45" t="s">
        <v>3104</v>
      </c>
      <c r="K408" s="37"/>
      <c r="L408" s="109" t="s">
        <v>1205</v>
      </c>
      <c r="M408" s="37" t="s">
        <v>1498</v>
      </c>
      <c r="N408" s="37">
        <v>7.5</v>
      </c>
      <c r="O408" s="37" t="s">
        <v>5</v>
      </c>
      <c r="Q408" s="37"/>
      <c r="R408" s="37" t="s">
        <v>1699</v>
      </c>
      <c r="S408" s="37" t="s">
        <v>5</v>
      </c>
      <c r="T408" s="103"/>
      <c r="U408" s="37"/>
      <c r="V408" s="103"/>
      <c r="W408" s="103"/>
      <c r="Y408" s="103"/>
      <c r="Z408" s="103"/>
      <c r="AA408" s="103"/>
      <c r="AB408" s="103"/>
      <c r="AC408" s="103"/>
      <c r="AD408" s="103"/>
      <c r="AF408" s="92" t="s">
        <v>3113</v>
      </c>
      <c r="AK408" s="103"/>
      <c r="AM408" s="103"/>
      <c r="AR408" s="110" t="s">
        <v>3071</v>
      </c>
      <c r="AS408" s="6" t="s">
        <v>348</v>
      </c>
      <c r="AT408" s="70" t="str" cm="1">
        <f t="array" ref="AT408">_xlfn.IFS(N408&lt;=2.5,"Assente o entro 2.5 cm",AND(L408="Con gradino/i",N408&gt;2.5,N408&lt;=5),"fra 2.5 e 5 cm",AND(L408="Con gradino/i",N408&gt;5,N408&lt;=10),"fra 5 e 10 cm",AND(L408="Con gradino/i",N408&gt;10,N408&lt;=15),"tra 10 e 15 cm",AND(L408="Con gradino/i",N408&gt;15),"oltre 15 cm",TRUE,"")</f>
        <v>fra 5 e 10 cm</v>
      </c>
      <c r="AU408" s="2" t="s">
        <v>2960</v>
      </c>
      <c r="AV408" s="2">
        <f t="shared" si="15"/>
        <v>62.5</v>
      </c>
      <c r="AW408" s="6" t="s">
        <v>3409</v>
      </c>
      <c r="AX408" s="2" t="s">
        <v>3425</v>
      </c>
      <c r="AY408" s="2" t="s">
        <v>3426</v>
      </c>
    </row>
    <row r="409" spans="1:51" ht="15.75" customHeight="1" thickBot="1" x14ac:dyDescent="0.3">
      <c r="A409" s="37" t="s">
        <v>3114</v>
      </c>
      <c r="B409" s="103" t="s">
        <v>66</v>
      </c>
      <c r="C409" s="103" t="s">
        <v>3115</v>
      </c>
      <c r="D409" s="6" t="s">
        <v>341</v>
      </c>
      <c r="E409" s="3" t="str">
        <f t="shared" si="16"/>
        <v>Via Dagnini 25 L Bologna</v>
      </c>
      <c r="F409" s="40" t="s">
        <v>3116</v>
      </c>
      <c r="G409" s="38" t="str" cm="1">
        <f t="array" ref="G409">[1]!FINDLATITUDE(E409)</f>
        <v/>
      </c>
      <c r="H409" s="38" t="str" cm="1">
        <f t="array" ref="H409">[1]!FINDLONGITUDE(E409)</f>
        <v/>
      </c>
      <c r="I409" s="45" t="s">
        <v>3103</v>
      </c>
      <c r="J409" s="45" t="s">
        <v>3104</v>
      </c>
      <c r="K409" s="37"/>
      <c r="L409" s="109" t="s">
        <v>1203</v>
      </c>
      <c r="M409" s="37" t="s">
        <v>1498</v>
      </c>
      <c r="N409" s="37">
        <v>5</v>
      </c>
      <c r="O409" s="37" t="s">
        <v>1560</v>
      </c>
      <c r="Q409" s="37" t="s">
        <v>3</v>
      </c>
      <c r="R409" s="37" t="s">
        <v>1772</v>
      </c>
      <c r="S409" s="37" t="s">
        <v>5</v>
      </c>
      <c r="T409" s="103"/>
      <c r="U409" s="37"/>
      <c r="V409" s="103"/>
      <c r="W409" s="103"/>
      <c r="Y409" s="103"/>
      <c r="Z409" s="103"/>
      <c r="AA409" s="103"/>
      <c r="AB409" s="103"/>
      <c r="AC409" s="103"/>
      <c r="AD409" s="103"/>
      <c r="AF409" s="92" t="s">
        <v>3117</v>
      </c>
      <c r="AK409" s="103"/>
      <c r="AM409" s="103"/>
      <c r="AR409" s="110" t="s">
        <v>3071</v>
      </c>
      <c r="AS409" s="6" t="s">
        <v>348</v>
      </c>
      <c r="AT409" s="70" t="str" cm="1">
        <f t="array" ref="AT409">_xlfn.IFS(N409&lt;=2.5,"Assente o entro 2.5 cm",AND(L409="Con gradino/i",N409&gt;2.5,N409&lt;=5),"fra 2.5 e 5 cm",AND(L409="Con gradino/i",N409&gt;5,N409&lt;=10),"fra 5 e 10 cm",AND(L409="Con gradino/i",N409&gt;10,N409&lt;=15),"tra 10 e 15 cm",AND(L409="Con gradino/i",N409&gt;15),"oltre 15 cm",TRUE,"")</f>
        <v/>
      </c>
      <c r="AU409" s="2" t="s">
        <v>3396</v>
      </c>
      <c r="AV409" s="2">
        <f t="shared" si="15"/>
        <v>41.666666666666671</v>
      </c>
      <c r="AW409" s="6" t="s">
        <v>3409</v>
      </c>
      <c r="AX409" s="2" t="s">
        <v>3425</v>
      </c>
      <c r="AY409" s="2" t="s">
        <v>3426</v>
      </c>
    </row>
    <row r="410" spans="1:51" ht="15.75" customHeight="1" thickBot="1" x14ac:dyDescent="0.3">
      <c r="A410" s="37" t="s">
        <v>3118</v>
      </c>
      <c r="B410" s="103" t="s">
        <v>66</v>
      </c>
      <c r="C410" s="103" t="s">
        <v>3119</v>
      </c>
      <c r="D410" s="6" t="s">
        <v>341</v>
      </c>
      <c r="E410" s="3" t="str">
        <f t="shared" si="16"/>
        <v>Via Dagnini 25 l Bologna</v>
      </c>
      <c r="F410" s="40" t="s">
        <v>3120</v>
      </c>
      <c r="G410" s="38" t="str" cm="1">
        <f t="array" ref="G410">[1]!FINDLATITUDE(E410)</f>
        <v/>
      </c>
      <c r="H410" s="38" t="str" cm="1">
        <f t="array" ref="H410">[1]!FINDLONGITUDE(E410)</f>
        <v/>
      </c>
      <c r="I410" s="45" t="s">
        <v>3103</v>
      </c>
      <c r="J410" s="45" t="s">
        <v>3104</v>
      </c>
      <c r="K410" s="37"/>
      <c r="L410" s="112" t="s">
        <v>1205</v>
      </c>
      <c r="M410" s="37" t="s">
        <v>1498</v>
      </c>
      <c r="N410" s="111">
        <v>13</v>
      </c>
      <c r="O410" s="37" t="s">
        <v>5</v>
      </c>
      <c r="Q410" s="37" t="s">
        <v>3</v>
      </c>
      <c r="R410" s="111">
        <v>82</v>
      </c>
      <c r="S410" s="41" t="s">
        <v>3121</v>
      </c>
      <c r="T410" s="103"/>
      <c r="U410" s="37"/>
      <c r="V410" s="103"/>
      <c r="W410" s="103"/>
      <c r="Y410" s="103"/>
      <c r="Z410" s="103"/>
      <c r="AA410" s="103"/>
      <c r="AB410" s="103"/>
      <c r="AC410" s="103"/>
      <c r="AD410" s="103"/>
      <c r="AF410" s="92" t="s">
        <v>3122</v>
      </c>
      <c r="AK410" s="103"/>
      <c r="AM410" s="103"/>
      <c r="AR410" s="110" t="s">
        <v>3071</v>
      </c>
      <c r="AS410" s="6" t="s">
        <v>348</v>
      </c>
      <c r="AT410" s="70" t="str" cm="1">
        <f t="array" ref="AT410">_xlfn.IFS(N410&lt;=2.5,"Assente o entro 2.5 cm",AND(L410="Con gradino/i",N410&gt;2.5,N410&lt;=5),"fra 2.5 e 5 cm",AND(L410="Con gradino/i",N410&gt;5,N410&lt;=10),"fra 5 e 10 cm",AND(L410="Con gradino/i",N410&gt;10,N410&lt;=15),"tra 10 e 15 cm",AND(L410="Con gradino/i",N410&gt;15),"oltre 15 cm",TRUE,"")</f>
        <v>tra 10 e 15 cm</v>
      </c>
      <c r="AU410" s="2" t="s">
        <v>2961</v>
      </c>
      <c r="AV410" s="2">
        <f t="shared" si="15"/>
        <v>108.33333333333334</v>
      </c>
      <c r="AW410" s="6" t="s">
        <v>3409</v>
      </c>
      <c r="AX410" s="2" t="s">
        <v>3425</v>
      </c>
      <c r="AY410" s="2" t="s">
        <v>3426</v>
      </c>
    </row>
    <row r="411" spans="1:51" ht="15.75" customHeight="1" thickBot="1" x14ac:dyDescent="0.3">
      <c r="A411" s="37" t="s">
        <v>3123</v>
      </c>
      <c r="B411" s="103" t="s">
        <v>1</v>
      </c>
      <c r="C411" s="103" t="s">
        <v>3124</v>
      </c>
      <c r="D411" s="6" t="s">
        <v>341</v>
      </c>
      <c r="E411" s="3" t="str">
        <f t="shared" si="16"/>
        <v>Via Dagnini 25 g Bologna</v>
      </c>
      <c r="F411" s="40" t="s">
        <v>3125</v>
      </c>
      <c r="G411" s="38" t="str" cm="1">
        <f t="array" ref="G411">[1]!FINDLATITUDE(E411)</f>
        <v/>
      </c>
      <c r="H411" s="38" t="str" cm="1">
        <f t="array" ref="H411">[1]!FINDLONGITUDE(E411)</f>
        <v/>
      </c>
      <c r="I411" s="45" t="s">
        <v>3126</v>
      </c>
      <c r="J411" s="45" t="s">
        <v>3127</v>
      </c>
      <c r="K411" s="37"/>
      <c r="L411" s="112" t="s">
        <v>1203</v>
      </c>
      <c r="M411" s="37" t="s">
        <v>1498</v>
      </c>
      <c r="N411" s="37">
        <v>2.5</v>
      </c>
      <c r="O411" s="37"/>
      <c r="Q411" s="37"/>
      <c r="R411" s="111">
        <v>85</v>
      </c>
      <c r="S411" s="37"/>
      <c r="T411" s="103"/>
      <c r="U411" s="41" t="s">
        <v>1203</v>
      </c>
      <c r="V411" s="103"/>
      <c r="W411" s="75"/>
      <c r="Y411" s="103" t="s">
        <v>6</v>
      </c>
      <c r="Z411" s="103" t="s">
        <v>6</v>
      </c>
      <c r="AA411" s="103" t="s">
        <v>6</v>
      </c>
      <c r="AB411" s="103" t="s">
        <v>30</v>
      </c>
      <c r="AC411" s="103" t="s">
        <v>6</v>
      </c>
      <c r="AD411" s="103" t="s">
        <v>26</v>
      </c>
      <c r="AF411" s="113" t="s">
        <v>3128</v>
      </c>
      <c r="AK411" s="113" t="s">
        <v>3129</v>
      </c>
      <c r="AM411" s="92" t="s">
        <v>3130</v>
      </c>
      <c r="AR411" s="110" t="s">
        <v>3071</v>
      </c>
      <c r="AS411" s="6" t="s">
        <v>348</v>
      </c>
      <c r="AT411" s="70" t="str" cm="1">
        <f t="array" ref="AT411">_xlfn.IFS(N411&lt;=2.5,"Assente o entro 2.5 cm",AND(L411="Con gradino/i",N411&gt;2.5,N411&lt;=5),"fra 2.5 e 5 cm",AND(L411="Con gradino/i",N411&gt;5,N411&lt;=10),"fra 5 e 10 cm",AND(L411="Con gradino/i",N411&gt;10,N411&lt;=15),"tra 10 e 15 cm",AND(L411="Con gradino/i",N411&gt;15),"oltre 15 cm",TRUE,"")</f>
        <v>Assente o entro 2.5 cm</v>
      </c>
      <c r="AU411" s="2" t="s">
        <v>2959</v>
      </c>
      <c r="AV411" s="2">
        <f t="shared" si="15"/>
        <v>20.833333333333336</v>
      </c>
      <c r="AW411" s="6" t="s">
        <v>3409</v>
      </c>
      <c r="AX411" s="2" t="s">
        <v>3425</v>
      </c>
      <c r="AY411" s="2" t="s">
        <v>3426</v>
      </c>
    </row>
    <row r="412" spans="1:51" ht="15.75" customHeight="1" thickBot="1" x14ac:dyDescent="0.3">
      <c r="A412" s="37" t="s">
        <v>3131</v>
      </c>
      <c r="B412" s="103" t="s">
        <v>66</v>
      </c>
      <c r="C412" s="103" t="s">
        <v>3132</v>
      </c>
      <c r="D412" s="6" t="s">
        <v>341</v>
      </c>
      <c r="E412" s="3" t="str">
        <f t="shared" si="16"/>
        <v>Via Dagnini 25 P Bologna</v>
      </c>
      <c r="F412" s="40" t="s">
        <v>3133</v>
      </c>
      <c r="G412" s="38" t="str" cm="1">
        <f t="array" ref="G412">[1]!FINDLATITUDE(E412)</f>
        <v/>
      </c>
      <c r="H412" s="38" t="str" cm="1">
        <f t="array" ref="H412">[1]!FINDLONGITUDE(E412)</f>
        <v/>
      </c>
      <c r="I412" s="45" t="s">
        <v>3103</v>
      </c>
      <c r="J412" s="45" t="s">
        <v>3104</v>
      </c>
      <c r="K412" s="37"/>
      <c r="L412" s="112" t="s">
        <v>1205</v>
      </c>
      <c r="M412" s="37" t="s">
        <v>1498</v>
      </c>
      <c r="N412" s="37">
        <v>16</v>
      </c>
      <c r="O412" s="37" t="s">
        <v>5</v>
      </c>
      <c r="Q412" s="37" t="s">
        <v>3</v>
      </c>
      <c r="R412" s="37" t="s">
        <v>78</v>
      </c>
      <c r="S412" s="37" t="s">
        <v>416</v>
      </c>
      <c r="T412" s="103"/>
      <c r="U412" s="37"/>
      <c r="V412" s="103"/>
      <c r="W412" s="103"/>
      <c r="Y412" s="103"/>
      <c r="Z412" s="103"/>
      <c r="AA412" s="103"/>
      <c r="AB412" s="103"/>
      <c r="AC412" s="103"/>
      <c r="AD412" s="103"/>
      <c r="AF412" s="92" t="s">
        <v>3134</v>
      </c>
      <c r="AK412" s="103"/>
      <c r="AM412" s="103"/>
      <c r="AR412" s="110" t="s">
        <v>3071</v>
      </c>
      <c r="AS412" s="6" t="s">
        <v>348</v>
      </c>
      <c r="AT412" s="70" t="str" cm="1">
        <f t="array" ref="AT412">_xlfn.IFS(N412&lt;=2.5,"Assente o entro 2.5 cm",AND(L412="Con gradino/i",N412&gt;2.5,N412&lt;=5),"fra 2.5 e 5 cm",AND(L412="Con gradino/i",N412&gt;5,N412&lt;=10),"fra 5 e 10 cm",AND(L412="Con gradino/i",N412&gt;10,N412&lt;=15),"tra 10 e 15 cm",AND(L412="Con gradino/i",N412&gt;15),"oltre 15 cm",TRUE,"")</f>
        <v>oltre 15 cm</v>
      </c>
      <c r="AU412" s="2" t="s">
        <v>2958</v>
      </c>
      <c r="AV412" s="2">
        <f t="shared" si="15"/>
        <v>133.33333333333334</v>
      </c>
      <c r="AW412" s="6" t="s">
        <v>3409</v>
      </c>
      <c r="AX412" s="2" t="s">
        <v>3425</v>
      </c>
      <c r="AY412" s="2" t="s">
        <v>3426</v>
      </c>
    </row>
    <row r="413" spans="1:51" ht="15.75" customHeight="1" thickBot="1" x14ac:dyDescent="0.3">
      <c r="A413" s="37" t="s">
        <v>3135</v>
      </c>
      <c r="B413" s="103" t="s">
        <v>66</v>
      </c>
      <c r="C413" s="103" t="s">
        <v>3136</v>
      </c>
      <c r="D413" s="6" t="s">
        <v>341</v>
      </c>
      <c r="E413" s="3" t="str">
        <f t="shared" si="16"/>
        <v>Via Dagnini 25 D Bologna</v>
      </c>
      <c r="F413" s="40" t="s">
        <v>3137</v>
      </c>
      <c r="G413" s="38" t="str" cm="1">
        <f t="array" ref="G413">[1]!FINDLATITUDE(E413)</f>
        <v/>
      </c>
      <c r="H413" s="38" t="str" cm="1">
        <f t="array" ref="H413">[1]!FINDLONGITUDE(E413)</f>
        <v/>
      </c>
      <c r="I413" s="45" t="s">
        <v>3103</v>
      </c>
      <c r="J413" s="45" t="s">
        <v>3104</v>
      </c>
      <c r="K413" s="37"/>
      <c r="L413" s="112" t="s">
        <v>1205</v>
      </c>
      <c r="M413" s="37" t="s">
        <v>1498</v>
      </c>
      <c r="N413" s="37">
        <v>8</v>
      </c>
      <c r="O413" s="37" t="s">
        <v>5</v>
      </c>
      <c r="Q413" s="37" t="s">
        <v>3</v>
      </c>
      <c r="R413" s="37" t="s">
        <v>132</v>
      </c>
      <c r="S413" s="37" t="s">
        <v>5</v>
      </c>
      <c r="T413" s="103"/>
      <c r="U413" s="37"/>
      <c r="V413" s="103"/>
      <c r="W413" s="103"/>
      <c r="Y413" s="103"/>
      <c r="Z413" s="103"/>
      <c r="AA413" s="103"/>
      <c r="AB413" s="103"/>
      <c r="AC413" s="103"/>
      <c r="AD413" s="103"/>
      <c r="AF413" s="92" t="s">
        <v>3138</v>
      </c>
      <c r="AK413" s="103"/>
      <c r="AM413" s="103"/>
      <c r="AR413" s="110" t="s">
        <v>3071</v>
      </c>
      <c r="AS413" s="6" t="s">
        <v>348</v>
      </c>
      <c r="AT413" s="70" t="str" cm="1">
        <f t="array" ref="AT413">_xlfn.IFS(N413&lt;=2.5,"Assente o entro 2.5 cm",AND(L413="Con gradino/i",N413&gt;2.5,N413&lt;=5),"fra 2.5 e 5 cm",AND(L413="Con gradino/i",N413&gt;5,N413&lt;=10),"fra 5 e 10 cm",AND(L413="Con gradino/i",N413&gt;10,N413&lt;=15),"tra 10 e 15 cm",AND(L413="Con gradino/i",N413&gt;15),"oltre 15 cm",TRUE,"")</f>
        <v>fra 5 e 10 cm</v>
      </c>
      <c r="AU413" s="2" t="s">
        <v>2960</v>
      </c>
      <c r="AV413" s="2">
        <f t="shared" si="15"/>
        <v>66.666666666666671</v>
      </c>
      <c r="AW413" s="6" t="s">
        <v>3409</v>
      </c>
      <c r="AX413" s="2" t="s">
        <v>3425</v>
      </c>
      <c r="AY413" s="2" t="s">
        <v>3426</v>
      </c>
    </row>
    <row r="414" spans="1:51" ht="15.75" customHeight="1" thickBot="1" x14ac:dyDescent="0.3">
      <c r="A414" s="37" t="s">
        <v>3139</v>
      </c>
      <c r="B414" s="103" t="s">
        <v>66</v>
      </c>
      <c r="C414" s="103" t="s">
        <v>3140</v>
      </c>
      <c r="D414" s="6" t="s">
        <v>341</v>
      </c>
      <c r="E414" s="3" t="str">
        <f t="shared" si="16"/>
        <v>Via Dagnini 23 D Bologna</v>
      </c>
      <c r="F414" s="40" t="s">
        <v>3141</v>
      </c>
      <c r="G414" s="38" t="str" cm="1">
        <f t="array" ref="G414">[1]!FINDLATITUDE(E414)</f>
        <v/>
      </c>
      <c r="H414" s="38" t="str" cm="1">
        <f t="array" ref="H414">[1]!FINDLONGITUDE(E414)</f>
        <v/>
      </c>
      <c r="I414" s="45" t="s">
        <v>3142</v>
      </c>
      <c r="J414" s="45" t="s">
        <v>3143</v>
      </c>
      <c r="K414" s="37"/>
      <c r="L414" s="112" t="s">
        <v>1205</v>
      </c>
      <c r="M414" s="37" t="s">
        <v>1498</v>
      </c>
      <c r="N414" s="37">
        <v>9</v>
      </c>
      <c r="O414" s="37" t="s">
        <v>5</v>
      </c>
      <c r="Q414" s="37" t="s">
        <v>3</v>
      </c>
      <c r="R414" s="37" t="s">
        <v>14</v>
      </c>
      <c r="S414" s="37" t="s">
        <v>5</v>
      </c>
      <c r="T414" s="103"/>
      <c r="U414" s="37"/>
      <c r="V414" s="103"/>
      <c r="W414" s="103"/>
      <c r="Y414" s="103"/>
      <c r="Z414" s="103"/>
      <c r="AA414" s="103"/>
      <c r="AB414" s="103"/>
      <c r="AC414" s="103"/>
      <c r="AD414" s="103"/>
      <c r="AF414" s="92" t="s">
        <v>3144</v>
      </c>
      <c r="AK414" s="103"/>
      <c r="AM414" s="103"/>
      <c r="AR414" s="110" t="s">
        <v>3071</v>
      </c>
      <c r="AS414" s="6" t="s">
        <v>348</v>
      </c>
      <c r="AT414" s="70" t="str" cm="1">
        <f t="array" ref="AT414">_xlfn.IFS(N414&lt;=2.5,"Assente o entro 2.5 cm",AND(L414="Con gradino/i",N414&gt;2.5,N414&lt;=5),"fra 2.5 e 5 cm",AND(L414="Con gradino/i",N414&gt;5,N414&lt;=10),"fra 5 e 10 cm",AND(L414="Con gradino/i",N414&gt;10,N414&lt;=15),"tra 10 e 15 cm",AND(L414="Con gradino/i",N414&gt;15),"oltre 15 cm",TRUE,"")</f>
        <v>fra 5 e 10 cm</v>
      </c>
      <c r="AU414" s="2" t="s">
        <v>2960</v>
      </c>
      <c r="AV414" s="2">
        <f t="shared" si="15"/>
        <v>75</v>
      </c>
      <c r="AW414" s="6" t="s">
        <v>3409</v>
      </c>
      <c r="AX414" s="2" t="s">
        <v>3425</v>
      </c>
      <c r="AY414" s="2" t="s">
        <v>3426</v>
      </c>
    </row>
    <row r="415" spans="1:51" ht="15.75" customHeight="1" thickBot="1" x14ac:dyDescent="0.3">
      <c r="A415" s="37" t="s">
        <v>3145</v>
      </c>
      <c r="B415" s="103" t="s">
        <v>66</v>
      </c>
      <c r="C415" s="103" t="s">
        <v>3146</v>
      </c>
      <c r="D415" s="6" t="s">
        <v>341</v>
      </c>
      <c r="E415" s="3" t="str">
        <f t="shared" si="16"/>
        <v>Via Dagnini 23 d Bologna</v>
      </c>
      <c r="F415" s="40" t="s">
        <v>3147</v>
      </c>
      <c r="G415" s="38" t="str" cm="1">
        <f t="array" ref="G415">[1]!FINDLATITUDE(E415)</f>
        <v/>
      </c>
      <c r="H415" s="38" t="str" cm="1">
        <f t="array" ref="H415">[1]!FINDLONGITUDE(E415)</f>
        <v/>
      </c>
      <c r="I415" s="45" t="s">
        <v>3142</v>
      </c>
      <c r="J415" s="45" t="s">
        <v>3143</v>
      </c>
      <c r="K415" s="37"/>
      <c r="L415" s="112" t="s">
        <v>1205</v>
      </c>
      <c r="M415" s="37" t="s">
        <v>1498</v>
      </c>
      <c r="N415" s="37">
        <v>13</v>
      </c>
      <c r="O415" s="37" t="s">
        <v>5</v>
      </c>
      <c r="Q415" s="37" t="s">
        <v>3</v>
      </c>
      <c r="R415" s="37" t="s">
        <v>74</v>
      </c>
      <c r="S415" s="37"/>
      <c r="T415" s="103"/>
      <c r="U415" s="37"/>
      <c r="V415" s="103"/>
      <c r="W415" s="103"/>
      <c r="Y415" s="103"/>
      <c r="Z415" s="103"/>
      <c r="AA415" s="103"/>
      <c r="AB415" s="103"/>
      <c r="AC415" s="103"/>
      <c r="AD415" s="103"/>
      <c r="AF415" s="92" t="s">
        <v>3148</v>
      </c>
      <c r="AK415" s="103"/>
      <c r="AM415" s="103"/>
      <c r="AR415" s="110" t="s">
        <v>3071</v>
      </c>
      <c r="AS415" s="6" t="s">
        <v>348</v>
      </c>
      <c r="AT415" s="70" t="str" cm="1">
        <f t="array" ref="AT415">_xlfn.IFS(N415&lt;=2.5,"Assente o entro 2.5 cm",AND(L415="Con gradino/i",N415&gt;2.5,N415&lt;=5),"fra 2.5 e 5 cm",AND(L415="Con gradino/i",N415&gt;5,N415&lt;=10),"fra 5 e 10 cm",AND(L415="Con gradino/i",N415&gt;10,N415&lt;=15),"tra 10 e 15 cm",AND(L415="Con gradino/i",N415&gt;15),"oltre 15 cm",TRUE,"")</f>
        <v>tra 10 e 15 cm</v>
      </c>
      <c r="AU415" s="2" t="s">
        <v>2961</v>
      </c>
      <c r="AV415" s="2">
        <f t="shared" si="15"/>
        <v>108.33333333333334</v>
      </c>
      <c r="AW415" s="6" t="s">
        <v>3409</v>
      </c>
      <c r="AX415" s="2" t="s">
        <v>3425</v>
      </c>
      <c r="AY415" s="2" t="s">
        <v>3426</v>
      </c>
    </row>
    <row r="416" spans="1:51" ht="15.75" customHeight="1" thickBot="1" x14ac:dyDescent="0.3">
      <c r="A416" s="37" t="s">
        <v>3149</v>
      </c>
      <c r="B416" s="103" t="s">
        <v>66</v>
      </c>
      <c r="C416" s="103" t="s">
        <v>3150</v>
      </c>
      <c r="D416" s="6" t="s">
        <v>341</v>
      </c>
      <c r="E416" s="3" t="str">
        <f t="shared" si="16"/>
        <v>Via Dagnini 21 L Bologna</v>
      </c>
      <c r="F416" s="40" t="s">
        <v>3151</v>
      </c>
      <c r="G416" s="38" t="str" cm="1">
        <f t="array" ref="G416">[1]!FINDLATITUDE(E416)</f>
        <v/>
      </c>
      <c r="H416" s="38" t="str" cm="1">
        <f t="array" ref="H416">[1]!FINDLONGITUDE(E416)</f>
        <v/>
      </c>
      <c r="I416" s="45" t="s">
        <v>3152</v>
      </c>
      <c r="J416" s="45" t="s">
        <v>3153</v>
      </c>
      <c r="K416" s="37"/>
      <c r="L416" s="112" t="s">
        <v>1205</v>
      </c>
      <c r="M416" s="37" t="s">
        <v>1498</v>
      </c>
      <c r="N416" s="37">
        <v>13</v>
      </c>
      <c r="O416" s="37" t="s">
        <v>5</v>
      </c>
      <c r="Q416" s="37" t="s">
        <v>3</v>
      </c>
      <c r="R416" s="37" t="s">
        <v>265</v>
      </c>
      <c r="S416" s="37"/>
      <c r="T416" s="103"/>
      <c r="U416" s="37"/>
      <c r="V416" s="103"/>
      <c r="W416" s="103"/>
      <c r="Y416" s="103"/>
      <c r="Z416" s="103"/>
      <c r="AA416" s="103"/>
      <c r="AB416" s="103"/>
      <c r="AC416" s="103"/>
      <c r="AD416" s="103"/>
      <c r="AF416" s="92" t="s">
        <v>3154</v>
      </c>
      <c r="AK416" s="103"/>
      <c r="AM416" s="103"/>
      <c r="AR416" s="110" t="s">
        <v>3071</v>
      </c>
      <c r="AS416" s="6" t="s">
        <v>348</v>
      </c>
      <c r="AT416" s="70" t="str" cm="1">
        <f t="array" ref="AT416">_xlfn.IFS(N416&lt;=2.5,"Assente o entro 2.5 cm",AND(L416="Con gradino/i",N416&gt;2.5,N416&lt;=5),"fra 2.5 e 5 cm",AND(L416="Con gradino/i",N416&gt;5,N416&lt;=10),"fra 5 e 10 cm",AND(L416="Con gradino/i",N416&gt;10,N416&lt;=15),"tra 10 e 15 cm",AND(L416="Con gradino/i",N416&gt;15),"oltre 15 cm",TRUE,"")</f>
        <v>tra 10 e 15 cm</v>
      </c>
      <c r="AU416" s="2" t="s">
        <v>2961</v>
      </c>
      <c r="AV416" s="2">
        <f t="shared" si="15"/>
        <v>108.33333333333334</v>
      </c>
      <c r="AW416" s="6" t="s">
        <v>3409</v>
      </c>
      <c r="AX416" s="2" t="s">
        <v>3425</v>
      </c>
      <c r="AY416" s="2" t="s">
        <v>3426</v>
      </c>
    </row>
    <row r="417" spans="1:51" ht="15.75" customHeight="1" thickBot="1" x14ac:dyDescent="0.3">
      <c r="A417" s="37" t="s">
        <v>3155</v>
      </c>
      <c r="B417" s="103" t="s">
        <v>1</v>
      </c>
      <c r="C417" s="103" t="s">
        <v>3156</v>
      </c>
      <c r="D417" s="6" t="s">
        <v>341</v>
      </c>
      <c r="E417" s="3" t="str">
        <f t="shared" si="16"/>
        <v>Via Dagnini 21 e Bologna</v>
      </c>
      <c r="F417" s="40" t="s">
        <v>3157</v>
      </c>
      <c r="G417" s="38" t="str" cm="1">
        <f t="array" ref="G417">[1]!FINDLATITUDE(E417)</f>
        <v/>
      </c>
      <c r="H417" s="38" t="str" cm="1">
        <f t="array" ref="H417">[1]!FINDLONGITUDE(E417)</f>
        <v/>
      </c>
      <c r="I417" s="45" t="s">
        <v>3152</v>
      </c>
      <c r="J417" s="45" t="s">
        <v>3153</v>
      </c>
      <c r="K417" s="37"/>
      <c r="L417" s="112" t="s">
        <v>1205</v>
      </c>
      <c r="M417" s="37" t="s">
        <v>1498</v>
      </c>
      <c r="N417" s="37">
        <v>10</v>
      </c>
      <c r="O417" s="37" t="s">
        <v>5</v>
      </c>
      <c r="Q417" s="37" t="s">
        <v>3</v>
      </c>
      <c r="R417" s="111">
        <v>84</v>
      </c>
      <c r="S417" s="37"/>
      <c r="T417" s="103"/>
      <c r="U417" s="37"/>
      <c r="V417" s="103"/>
      <c r="W417" s="103"/>
      <c r="Y417" s="103"/>
      <c r="Z417" s="103"/>
      <c r="AA417" s="103"/>
      <c r="AB417" s="103"/>
      <c r="AC417" s="103"/>
      <c r="AD417" s="103"/>
      <c r="AF417" s="92" t="s">
        <v>3158</v>
      </c>
      <c r="AK417" s="103"/>
      <c r="AM417" s="103"/>
      <c r="AR417" s="110" t="s">
        <v>3071</v>
      </c>
      <c r="AS417" s="6" t="s">
        <v>348</v>
      </c>
      <c r="AT417" s="70" t="str" cm="1">
        <f t="array" ref="AT417">_xlfn.IFS(N417&lt;=2.5,"Assente o entro 2.5 cm",AND(L417="Con gradino/i",N417&gt;2.5,N417&lt;=5),"fra 2.5 e 5 cm",AND(L417="Con gradino/i",N417&gt;5,N417&lt;=10),"fra 5 e 10 cm",AND(L417="Con gradino/i",N417&gt;10,N417&lt;=15),"tra 10 e 15 cm",AND(L417="Con gradino/i",N417&gt;15),"oltre 15 cm",TRUE,"")</f>
        <v>fra 5 e 10 cm</v>
      </c>
      <c r="AU417" s="2" t="s">
        <v>2960</v>
      </c>
      <c r="AV417" s="2">
        <f t="shared" si="15"/>
        <v>83.333333333333343</v>
      </c>
      <c r="AW417" s="6" t="s">
        <v>3409</v>
      </c>
      <c r="AX417" s="2" t="s">
        <v>3425</v>
      </c>
      <c r="AY417" s="2" t="s">
        <v>3426</v>
      </c>
    </row>
    <row r="418" spans="1:51" ht="15.75" customHeight="1" thickBot="1" x14ac:dyDescent="0.3">
      <c r="A418" s="37" t="s">
        <v>3159</v>
      </c>
      <c r="B418" s="103" t="s">
        <v>1</v>
      </c>
      <c r="C418" s="103" t="s">
        <v>3160</v>
      </c>
      <c r="D418" s="6" t="s">
        <v>341</v>
      </c>
      <c r="E418" s="3" t="str">
        <f t="shared" si="16"/>
        <v>Via Matteotti 18c Bologna</v>
      </c>
      <c r="F418" s="40" t="s">
        <v>3161</v>
      </c>
      <c r="G418" s="38" t="str" cm="1">
        <f t="array" ref="G418">[1]!FINDLATITUDE(E418)</f>
        <v/>
      </c>
      <c r="H418" s="38" t="str" cm="1">
        <f t="array" ref="H418">[1]!FINDLONGITUDE(E418)</f>
        <v/>
      </c>
      <c r="I418" s="45" t="s">
        <v>3162</v>
      </c>
      <c r="J418" s="45" t="s">
        <v>3163</v>
      </c>
      <c r="K418" s="37"/>
      <c r="L418" s="112" t="s">
        <v>1203</v>
      </c>
      <c r="M418" s="41" t="s">
        <v>1495</v>
      </c>
      <c r="N418" s="37"/>
      <c r="O418" s="37" t="s">
        <v>5</v>
      </c>
      <c r="Q418" s="37" t="s">
        <v>3</v>
      </c>
      <c r="R418" s="111">
        <v>96</v>
      </c>
      <c r="S418" s="37" t="s">
        <v>5</v>
      </c>
      <c r="T418" s="103"/>
      <c r="U418" s="37"/>
      <c r="V418" s="103"/>
      <c r="W418" s="103"/>
      <c r="Y418" s="103" t="s">
        <v>6</v>
      </c>
      <c r="Z418" s="103" t="s">
        <v>6</v>
      </c>
      <c r="AA418" s="103" t="s">
        <v>6</v>
      </c>
      <c r="AB418" s="103" t="s">
        <v>16</v>
      </c>
      <c r="AC418" s="103" t="s">
        <v>6</v>
      </c>
      <c r="AD418" s="103" t="s">
        <v>7</v>
      </c>
      <c r="AF418" s="113" t="s">
        <v>3164</v>
      </c>
      <c r="AK418" s="103"/>
      <c r="AM418" s="75" t="s">
        <v>3165</v>
      </c>
      <c r="AN418" s="57" t="s">
        <v>3392</v>
      </c>
      <c r="AR418" s="110" t="s">
        <v>3166</v>
      </c>
      <c r="AS418" s="6" t="s">
        <v>348</v>
      </c>
      <c r="AT418" s="70" t="str" cm="1">
        <f t="array" ref="AT418">_xlfn.IFS(N418&lt;=2.5,"Assente o entro 2.5 cm",AND(L418="Con gradino/i",N418&gt;2.5,N418&lt;=5),"fra 2.5 e 5 cm",AND(L418="Con gradino/i",N418&gt;5,N418&lt;=10),"fra 5 e 10 cm",AND(L418="Con gradino/i",N418&gt;10,N418&lt;=15),"tra 10 e 15 cm",AND(L418="Con gradino/i",N418&gt;15),"oltre 15 cm",TRUE,"")</f>
        <v>Assente o entro 2.5 cm</v>
      </c>
      <c r="AU418" s="2" t="s">
        <v>2959</v>
      </c>
      <c r="AV418" s="2">
        <f t="shared" si="15"/>
        <v>0</v>
      </c>
      <c r="AW418" s="6" t="s">
        <v>3403</v>
      </c>
      <c r="AX418" s="2" t="s">
        <v>3425</v>
      </c>
      <c r="AY418" s="2" t="s">
        <v>3426</v>
      </c>
    </row>
    <row r="419" spans="1:51" ht="15.75" customHeight="1" thickBot="1" x14ac:dyDescent="0.3">
      <c r="A419" s="37" t="s">
        <v>3167</v>
      </c>
      <c r="B419" s="103" t="s">
        <v>66</v>
      </c>
      <c r="C419" s="103" t="s">
        <v>3168</v>
      </c>
      <c r="D419" s="6" t="s">
        <v>341</v>
      </c>
      <c r="E419" s="3" t="str">
        <f t="shared" si="16"/>
        <v>Via Matteotti 41/b Bologna</v>
      </c>
      <c r="F419" s="40" t="s">
        <v>3169</v>
      </c>
      <c r="G419" s="38" t="str" cm="1">
        <f t="array" ref="G419">[1]!FINDLATITUDE(E419)</f>
        <v/>
      </c>
      <c r="H419" s="38" t="str" cm="1">
        <f t="array" ref="H419">[1]!FINDLONGITUDE(E419)</f>
        <v/>
      </c>
      <c r="I419" s="45" t="s">
        <v>3170</v>
      </c>
      <c r="J419" s="45" t="s">
        <v>3171</v>
      </c>
      <c r="K419" s="37"/>
      <c r="L419" s="112" t="s">
        <v>1203</v>
      </c>
      <c r="M419" s="41" t="s">
        <v>1495</v>
      </c>
      <c r="N419" s="37"/>
      <c r="O419" s="37" t="s">
        <v>5</v>
      </c>
      <c r="Q419" s="37" t="s">
        <v>3</v>
      </c>
      <c r="R419" s="111">
        <v>90</v>
      </c>
      <c r="S419" s="37"/>
      <c r="T419" s="103"/>
      <c r="U419" s="37"/>
      <c r="V419" s="103"/>
      <c r="W419" s="103"/>
      <c r="Y419" s="103" t="s">
        <v>16</v>
      </c>
      <c r="Z419" s="103" t="s">
        <v>30</v>
      </c>
      <c r="AA419" s="103" t="s">
        <v>30</v>
      </c>
      <c r="AB419" s="103" t="s">
        <v>30</v>
      </c>
      <c r="AC419" s="103" t="s">
        <v>30</v>
      </c>
      <c r="AD419" s="103" t="s">
        <v>30</v>
      </c>
      <c r="AF419" s="92" t="s">
        <v>3172</v>
      </c>
      <c r="AK419" s="103"/>
      <c r="AM419" s="103"/>
      <c r="AR419" s="110" t="s">
        <v>3166</v>
      </c>
      <c r="AS419" s="6" t="s">
        <v>348</v>
      </c>
      <c r="AT419" s="70" t="str" cm="1">
        <f t="array" ref="AT419">_xlfn.IFS(N419&lt;=2.5,"Assente o entro 2.5 cm",AND(L419="Con gradino/i",N419&gt;2.5,N419&lt;=5),"fra 2.5 e 5 cm",AND(L419="Con gradino/i",N419&gt;5,N419&lt;=10),"fra 5 e 10 cm",AND(L419="Con gradino/i",N419&gt;10,N419&lt;=15),"tra 10 e 15 cm",AND(L419="Con gradino/i",N419&gt;15),"oltre 15 cm",TRUE,"")</f>
        <v>Assente o entro 2.5 cm</v>
      </c>
      <c r="AU419" s="2" t="s">
        <v>2959</v>
      </c>
      <c r="AV419" s="2">
        <f t="shared" si="15"/>
        <v>0</v>
      </c>
      <c r="AW419" s="6" t="s">
        <v>3403</v>
      </c>
      <c r="AX419" s="2" t="s">
        <v>3425</v>
      </c>
      <c r="AY419" s="2" t="s">
        <v>3426</v>
      </c>
    </row>
    <row r="420" spans="1:51" ht="15.75" customHeight="1" thickBot="1" x14ac:dyDescent="0.3">
      <c r="A420" s="37" t="s">
        <v>3173</v>
      </c>
      <c r="B420" s="103" t="s">
        <v>1</v>
      </c>
      <c r="C420" s="103" t="s">
        <v>3174</v>
      </c>
      <c r="D420" s="6" t="s">
        <v>341</v>
      </c>
      <c r="E420" s="3" t="str">
        <f t="shared" si="16"/>
        <v>Via Matteotti 39/c Bologna</v>
      </c>
      <c r="F420" s="40" t="s">
        <v>3175</v>
      </c>
      <c r="G420" s="38" t="str" cm="1">
        <f t="array" ref="G420">[1]!FINDLATITUDE(E420)</f>
        <v/>
      </c>
      <c r="H420" s="38" t="str" cm="1">
        <f t="array" ref="H420">[1]!FINDLONGITUDE(E420)</f>
        <v/>
      </c>
      <c r="I420" s="45" t="s">
        <v>3176</v>
      </c>
      <c r="J420" s="45" t="s">
        <v>3177</v>
      </c>
      <c r="K420" s="37"/>
      <c r="L420" s="112" t="s">
        <v>1203</v>
      </c>
      <c r="M420" s="41" t="s">
        <v>1495</v>
      </c>
      <c r="N420" s="37"/>
      <c r="O420" s="37" t="s">
        <v>5</v>
      </c>
      <c r="Q420" s="37" t="s">
        <v>3</v>
      </c>
      <c r="R420" s="111">
        <v>94</v>
      </c>
      <c r="S420" s="37" t="s">
        <v>5</v>
      </c>
      <c r="T420" s="103"/>
      <c r="U420" s="37"/>
      <c r="V420" s="103"/>
      <c r="W420" s="103"/>
      <c r="Y420" s="103" t="s">
        <v>6</v>
      </c>
      <c r="Z420" s="103" t="s">
        <v>30</v>
      </c>
      <c r="AA420" s="103" t="s">
        <v>30</v>
      </c>
      <c r="AB420" s="103" t="s">
        <v>30</v>
      </c>
      <c r="AC420" s="103" t="s">
        <v>30</v>
      </c>
      <c r="AD420" s="103" t="s">
        <v>30</v>
      </c>
      <c r="AF420" s="92" t="s">
        <v>3178</v>
      </c>
      <c r="AK420" s="103"/>
      <c r="AM420" s="103"/>
      <c r="AR420" s="110" t="s">
        <v>3166</v>
      </c>
      <c r="AS420" s="6" t="s">
        <v>348</v>
      </c>
      <c r="AT420" s="70" t="str" cm="1">
        <f t="array" ref="AT420">_xlfn.IFS(N420&lt;=2.5,"Assente o entro 2.5 cm",AND(L420="Con gradino/i",N420&gt;2.5,N420&lt;=5),"fra 2.5 e 5 cm",AND(L420="Con gradino/i",N420&gt;5,N420&lt;=10),"fra 5 e 10 cm",AND(L420="Con gradino/i",N420&gt;10,N420&lt;=15),"tra 10 e 15 cm",AND(L420="Con gradino/i",N420&gt;15),"oltre 15 cm",TRUE,"")</f>
        <v>Assente o entro 2.5 cm</v>
      </c>
      <c r="AU420" s="2" t="s">
        <v>2959</v>
      </c>
      <c r="AV420" s="2">
        <f t="shared" si="15"/>
        <v>0</v>
      </c>
      <c r="AW420" s="6" t="s">
        <v>3403</v>
      </c>
      <c r="AX420" s="2" t="s">
        <v>3425</v>
      </c>
      <c r="AY420" s="2" t="s">
        <v>3426</v>
      </c>
    </row>
    <row r="421" spans="1:51" ht="15.75" customHeight="1" thickBot="1" x14ac:dyDescent="0.3">
      <c r="A421" s="37" t="s">
        <v>3179</v>
      </c>
      <c r="B421" s="103" t="s">
        <v>66</v>
      </c>
      <c r="C421" s="103" t="s">
        <v>3180</v>
      </c>
      <c r="D421" s="6" t="s">
        <v>341</v>
      </c>
      <c r="E421" s="3" t="str">
        <f t="shared" si="16"/>
        <v>Via Matteotti 39b Bologna</v>
      </c>
      <c r="F421" s="40" t="s">
        <v>3181</v>
      </c>
      <c r="G421" s="38" t="str" cm="1">
        <f t="array" ref="G421">[1]!FINDLATITUDE(E421)</f>
        <v/>
      </c>
      <c r="H421" s="38" t="str" cm="1">
        <f t="array" ref="H421">[1]!FINDLONGITUDE(E421)</f>
        <v/>
      </c>
      <c r="I421" s="45" t="s">
        <v>3182</v>
      </c>
      <c r="J421" s="45" t="s">
        <v>3183</v>
      </c>
      <c r="K421" s="37"/>
      <c r="L421" s="112" t="s">
        <v>1205</v>
      </c>
      <c r="M421" s="41" t="s">
        <v>1498</v>
      </c>
      <c r="N421" s="37" t="s">
        <v>344</v>
      </c>
      <c r="O421" s="37" t="s">
        <v>5</v>
      </c>
      <c r="Q421" s="37" t="s">
        <v>3</v>
      </c>
      <c r="R421" s="111">
        <v>90</v>
      </c>
      <c r="S421" s="37" t="s">
        <v>5</v>
      </c>
      <c r="T421" s="103"/>
      <c r="U421" s="37"/>
      <c r="V421" s="103"/>
      <c r="W421" s="103"/>
      <c r="Y421" s="103"/>
      <c r="Z421" s="103"/>
      <c r="AA421" s="103"/>
      <c r="AB421" s="103"/>
      <c r="AC421" s="103"/>
      <c r="AD421" s="103"/>
      <c r="AF421" s="92" t="s">
        <v>3184</v>
      </c>
      <c r="AK421" s="103"/>
      <c r="AM421" s="103"/>
      <c r="AR421" s="110" t="s">
        <v>3166</v>
      </c>
      <c r="AS421" s="6" t="s">
        <v>348</v>
      </c>
      <c r="AT421" s="70" t="str" cm="1">
        <f t="array" ref="AT421">_xlfn.IFS(N421&lt;=2.5,"Assente o entro 2.5 cm",AND(L421="Con gradino/i",N421&gt;2.5,N421&lt;=5),"fra 2.5 e 5 cm",AND(L421="Con gradino/i",N421&gt;5,N421&lt;=10),"fra 5 e 10 cm",AND(L421="Con gradino/i",N421&gt;10,N421&lt;=15),"tra 10 e 15 cm",AND(L421="Con gradino/i",N421&gt;15),"oltre 15 cm",TRUE,"")</f>
        <v>oltre 15 cm</v>
      </c>
      <c r="AU421" s="2" t="s">
        <v>2958</v>
      </c>
      <c r="AV421" s="2" t="e">
        <f t="shared" si="15"/>
        <v>#VALUE!</v>
      </c>
      <c r="AW421" s="6" t="s">
        <v>3403</v>
      </c>
      <c r="AX421" s="2" t="s">
        <v>3425</v>
      </c>
      <c r="AY421" s="2" t="s">
        <v>3426</v>
      </c>
    </row>
    <row r="422" spans="1:51" ht="15.75" customHeight="1" thickBot="1" x14ac:dyDescent="0.3">
      <c r="A422" s="37" t="s">
        <v>3185</v>
      </c>
      <c r="B422" s="103" t="s">
        <v>66</v>
      </c>
      <c r="C422" s="103" t="s">
        <v>3186</v>
      </c>
      <c r="D422" s="6" t="s">
        <v>341</v>
      </c>
      <c r="E422" s="3" t="str">
        <f t="shared" si="16"/>
        <v>Via Matteotti 37/d Bologna</v>
      </c>
      <c r="F422" s="40" t="s">
        <v>3187</v>
      </c>
      <c r="G422" s="38" t="str" cm="1">
        <f t="array" ref="G422">[1]!FINDLATITUDE(E422)</f>
        <v/>
      </c>
      <c r="H422" s="38" t="str" cm="1">
        <f t="array" ref="H422">[1]!FINDLONGITUDE(E422)</f>
        <v/>
      </c>
      <c r="I422" s="45" t="s">
        <v>3188</v>
      </c>
      <c r="J422" s="45" t="s">
        <v>3189</v>
      </c>
      <c r="K422" s="37"/>
      <c r="L422" s="112" t="s">
        <v>1205</v>
      </c>
      <c r="M422" s="37" t="s">
        <v>1498</v>
      </c>
      <c r="N422" s="111">
        <v>3</v>
      </c>
      <c r="O422" s="37" t="s">
        <v>5</v>
      </c>
      <c r="Q422" s="37" t="s">
        <v>54</v>
      </c>
      <c r="R422" s="111">
        <v>146</v>
      </c>
      <c r="S422" s="37" t="s">
        <v>5</v>
      </c>
      <c r="T422" s="103"/>
      <c r="U422" s="37"/>
      <c r="V422" s="103"/>
      <c r="W422" s="103"/>
      <c r="Y422" s="103"/>
      <c r="Z422" s="103"/>
      <c r="AA422" s="103"/>
      <c r="AB422" s="103"/>
      <c r="AC422" s="103"/>
      <c r="AD422" s="103"/>
      <c r="AF422" s="92" t="s">
        <v>3190</v>
      </c>
      <c r="AK422" s="103"/>
      <c r="AM422" s="103"/>
      <c r="AR422" s="110" t="s">
        <v>3166</v>
      </c>
      <c r="AS422" s="6" t="s">
        <v>348</v>
      </c>
      <c r="AT422" s="70" t="str" cm="1">
        <f t="array" ref="AT422">_xlfn.IFS(N422&lt;=2.5,"Assente o entro 2.5 cm",AND(L422="Con gradino/i",N422&gt;2.5,N422&lt;=5),"fra 2.5 e 5 cm",AND(L422="Con gradino/i",N422&gt;5,N422&lt;=10),"fra 5 e 10 cm",AND(L422="Con gradino/i",N422&gt;10,N422&lt;=15),"tra 10 e 15 cm",AND(L422="Con gradino/i",N422&gt;15),"oltre 15 cm",TRUE,"")</f>
        <v>fra 2.5 e 5 cm</v>
      </c>
      <c r="AU422" s="2" t="s">
        <v>2957</v>
      </c>
      <c r="AV422" s="2">
        <f t="shared" si="15"/>
        <v>25</v>
      </c>
      <c r="AW422" s="6" t="s">
        <v>3403</v>
      </c>
      <c r="AX422" s="2" t="s">
        <v>3425</v>
      </c>
      <c r="AY422" s="2" t="s">
        <v>3426</v>
      </c>
    </row>
    <row r="423" spans="1:51" ht="15.75" customHeight="1" thickBot="1" x14ac:dyDescent="0.3">
      <c r="A423" s="37" t="s">
        <v>3191</v>
      </c>
      <c r="B423" s="103" t="s">
        <v>66</v>
      </c>
      <c r="C423" s="103" t="s">
        <v>3192</v>
      </c>
      <c r="D423" s="6" t="s">
        <v>341</v>
      </c>
      <c r="E423" s="3" t="str">
        <f t="shared" si="16"/>
        <v>Via Matteotti 37/b Bologna</v>
      </c>
      <c r="F423" s="40" t="s">
        <v>3193</v>
      </c>
      <c r="G423" s="38" t="str" cm="1">
        <f t="array" ref="G423">[1]!FINDLATITUDE(E423)</f>
        <v/>
      </c>
      <c r="H423" s="38" t="str" cm="1">
        <f t="array" ref="H423">[1]!FINDLONGITUDE(E423)</f>
        <v/>
      </c>
      <c r="I423" s="45" t="s">
        <v>3194</v>
      </c>
      <c r="J423" s="45" t="s">
        <v>3195</v>
      </c>
      <c r="K423" s="37"/>
      <c r="L423" s="112" t="s">
        <v>1205</v>
      </c>
      <c r="M423" s="37" t="s">
        <v>1498</v>
      </c>
      <c r="N423" s="111">
        <v>8</v>
      </c>
      <c r="O423" s="37" t="s">
        <v>5</v>
      </c>
      <c r="Q423" s="37" t="s">
        <v>3</v>
      </c>
      <c r="R423" s="111">
        <v>150</v>
      </c>
      <c r="S423" s="37" t="s">
        <v>5</v>
      </c>
      <c r="T423" s="103"/>
      <c r="U423" s="37"/>
      <c r="V423" s="103"/>
      <c r="W423" s="103"/>
      <c r="Y423" s="103"/>
      <c r="Z423" s="103"/>
      <c r="AA423" s="103"/>
      <c r="AB423" s="103"/>
      <c r="AC423" s="103"/>
      <c r="AD423" s="103"/>
      <c r="AF423" s="92" t="s">
        <v>3196</v>
      </c>
      <c r="AK423" s="103"/>
      <c r="AM423" s="103"/>
      <c r="AR423" s="110" t="s">
        <v>3166</v>
      </c>
      <c r="AS423" s="6" t="s">
        <v>348</v>
      </c>
      <c r="AT423" s="70" t="str" cm="1">
        <f t="array" ref="AT423">_xlfn.IFS(N423&lt;=2.5,"Assente o entro 2.5 cm",AND(L423="Con gradino/i",N423&gt;2.5,N423&lt;=5),"fra 2.5 e 5 cm",AND(L423="Con gradino/i",N423&gt;5,N423&lt;=10),"fra 5 e 10 cm",AND(L423="Con gradino/i",N423&gt;10,N423&lt;=15),"tra 10 e 15 cm",AND(L423="Con gradino/i",N423&gt;15),"oltre 15 cm",TRUE,"")</f>
        <v>fra 5 e 10 cm</v>
      </c>
      <c r="AU423" s="2" t="s">
        <v>2960</v>
      </c>
      <c r="AV423" s="2">
        <f t="shared" si="15"/>
        <v>66.666666666666671</v>
      </c>
      <c r="AW423" s="6" t="s">
        <v>3403</v>
      </c>
      <c r="AX423" s="2" t="s">
        <v>3425</v>
      </c>
      <c r="AY423" s="2" t="s">
        <v>3426</v>
      </c>
    </row>
    <row r="424" spans="1:51" ht="15.75" customHeight="1" thickBot="1" x14ac:dyDescent="0.3">
      <c r="A424" s="37" t="s">
        <v>3197</v>
      </c>
      <c r="B424" s="103" t="s">
        <v>66</v>
      </c>
      <c r="C424" s="103" t="s">
        <v>3198</v>
      </c>
      <c r="D424" s="6" t="s">
        <v>341</v>
      </c>
      <c r="E424" s="3" t="str">
        <f t="shared" si="16"/>
        <v>Via Matteotti 35g Bologna</v>
      </c>
      <c r="F424" s="40" t="s">
        <v>3199</v>
      </c>
      <c r="G424" s="38" t="str" cm="1">
        <f t="array" ref="G424">[1]!FINDLATITUDE(E424)</f>
        <v/>
      </c>
      <c r="H424" s="38" t="str" cm="1">
        <f t="array" ref="H424">[1]!FINDLONGITUDE(E424)</f>
        <v/>
      </c>
      <c r="I424" s="45" t="s">
        <v>3200</v>
      </c>
      <c r="J424" s="45" t="s">
        <v>3201</v>
      </c>
      <c r="K424" s="37"/>
      <c r="L424" s="112" t="s">
        <v>1205</v>
      </c>
      <c r="M424" s="37" t="s">
        <v>1498</v>
      </c>
      <c r="N424" s="37">
        <v>35</v>
      </c>
      <c r="O424" s="37" t="s">
        <v>5</v>
      </c>
      <c r="Q424" s="37" t="s">
        <v>3</v>
      </c>
      <c r="R424" s="111">
        <v>84</v>
      </c>
      <c r="S424" s="37" t="s">
        <v>5</v>
      </c>
      <c r="T424" s="103"/>
      <c r="U424" s="37"/>
      <c r="V424" s="103"/>
      <c r="W424" s="103"/>
      <c r="Y424" s="103"/>
      <c r="Z424" s="103"/>
      <c r="AA424" s="103"/>
      <c r="AB424" s="103"/>
      <c r="AC424" s="103"/>
      <c r="AD424" s="103"/>
      <c r="AF424" s="92" t="s">
        <v>3202</v>
      </c>
      <c r="AK424" s="103"/>
      <c r="AM424" s="103"/>
      <c r="AR424" s="110" t="s">
        <v>3166</v>
      </c>
      <c r="AS424" s="6" t="s">
        <v>348</v>
      </c>
      <c r="AT424" s="70" t="str" cm="1">
        <f t="array" ref="AT424">_xlfn.IFS(N424&lt;=2.5,"Assente o entro 2.5 cm",AND(L424="Con gradino/i",N424&gt;2.5,N424&lt;=5),"fra 2.5 e 5 cm",AND(L424="Con gradino/i",N424&gt;5,N424&lt;=10),"fra 5 e 10 cm",AND(L424="Con gradino/i",N424&gt;10,N424&lt;=15),"tra 10 e 15 cm",AND(L424="Con gradino/i",N424&gt;15),"oltre 15 cm",TRUE,"")</f>
        <v>oltre 15 cm</v>
      </c>
      <c r="AU424" s="2" t="s">
        <v>2958</v>
      </c>
      <c r="AV424" s="2">
        <f t="shared" si="15"/>
        <v>291.66666666666669</v>
      </c>
      <c r="AW424" s="6" t="s">
        <v>3403</v>
      </c>
      <c r="AX424" s="2" t="s">
        <v>3425</v>
      </c>
      <c r="AY424" s="2" t="s">
        <v>3426</v>
      </c>
    </row>
    <row r="425" spans="1:51" ht="15.75" customHeight="1" thickBot="1" x14ac:dyDescent="0.3">
      <c r="A425" s="107" t="s">
        <v>3203</v>
      </c>
      <c r="B425" s="114" t="s">
        <v>3204</v>
      </c>
      <c r="C425" s="114" t="s">
        <v>3205</v>
      </c>
      <c r="D425" s="6" t="s">
        <v>341</v>
      </c>
      <c r="E425" s="3" t="str">
        <f t="shared" si="16"/>
        <v>Via Matteotti 35a Bologna</v>
      </c>
      <c r="F425" s="40" t="s">
        <v>3206</v>
      </c>
      <c r="G425" s="38" t="str" cm="1">
        <f t="array" ref="G425">[1]!FINDLATITUDE(E425)</f>
        <v/>
      </c>
      <c r="H425" s="38" t="str" cm="1">
        <f t="array" ref="H425">[1]!FINDLONGITUDE(E425)</f>
        <v/>
      </c>
      <c r="I425" s="45" t="s">
        <v>3207</v>
      </c>
      <c r="J425" s="45" t="s">
        <v>3208</v>
      </c>
      <c r="K425" s="107"/>
      <c r="L425" s="112" t="s">
        <v>1205</v>
      </c>
      <c r="M425" s="107" t="s">
        <v>1498</v>
      </c>
      <c r="N425" s="115">
        <v>8</v>
      </c>
      <c r="O425" s="107" t="s">
        <v>5</v>
      </c>
      <c r="Q425" s="107" t="s">
        <v>3</v>
      </c>
      <c r="R425" s="107"/>
      <c r="S425" s="116" t="s">
        <v>3209</v>
      </c>
      <c r="T425" s="103"/>
      <c r="U425" s="107"/>
      <c r="V425" s="114"/>
      <c r="W425" s="114"/>
      <c r="Y425" s="114"/>
      <c r="Z425" s="114"/>
      <c r="AA425" s="114"/>
      <c r="AB425" s="114"/>
      <c r="AC425" s="114"/>
      <c r="AD425" s="114"/>
      <c r="AF425" s="117" t="s">
        <v>3210</v>
      </c>
      <c r="AK425" s="114"/>
      <c r="AM425" s="114"/>
      <c r="AR425" s="118" t="s">
        <v>3166</v>
      </c>
      <c r="AS425" s="6" t="s">
        <v>348</v>
      </c>
      <c r="AT425" s="70" t="str" cm="1">
        <f t="array" ref="AT425">_xlfn.IFS(N425&lt;=2.5,"Assente o entro 2.5 cm",AND(L425="Con gradino/i",N425&gt;2.5,N425&lt;=5),"fra 2.5 e 5 cm",AND(L425="Con gradino/i",N425&gt;5,N425&lt;=10),"fra 5 e 10 cm",AND(L425="Con gradino/i",N425&gt;10,N425&lt;=15),"tra 10 e 15 cm",AND(L425="Con gradino/i",N425&gt;15),"oltre 15 cm",TRUE,"")</f>
        <v>fra 5 e 10 cm</v>
      </c>
      <c r="AU425" s="2" t="s">
        <v>2960</v>
      </c>
      <c r="AV425" s="2">
        <f t="shared" si="15"/>
        <v>66.666666666666671</v>
      </c>
      <c r="AW425" s="6" t="s">
        <v>3403</v>
      </c>
      <c r="AX425" s="2" t="s">
        <v>3425</v>
      </c>
      <c r="AY425" s="2" t="s">
        <v>3426</v>
      </c>
    </row>
    <row r="426" spans="1:51" ht="15.75" customHeight="1" thickBot="1" x14ac:dyDescent="0.3">
      <c r="A426" s="37" t="s">
        <v>3211</v>
      </c>
      <c r="B426" s="37" t="s">
        <v>1</v>
      </c>
      <c r="C426" s="37" t="s">
        <v>3212</v>
      </c>
      <c r="D426" s="6" t="s">
        <v>341</v>
      </c>
      <c r="E426" s="3" t="str">
        <f t="shared" si="16"/>
        <v>Via della Pietra 31 d Bologna</v>
      </c>
      <c r="F426" s="40" t="s">
        <v>3213</v>
      </c>
      <c r="G426" s="38" t="str" cm="1">
        <f t="array" ref="G426">[1]!FINDLATITUDE(E426)</f>
        <v/>
      </c>
      <c r="H426" s="38" t="str" cm="1">
        <f t="array" ref="H426">[1]!FINDLONGITUDE(E426)</f>
        <v/>
      </c>
      <c r="I426" s="45" t="s">
        <v>3214</v>
      </c>
      <c r="J426" s="45" t="s">
        <v>3215</v>
      </c>
      <c r="K426" s="37"/>
      <c r="L426" s="112" t="s">
        <v>1205</v>
      </c>
      <c r="M426" s="37" t="s">
        <v>1498</v>
      </c>
      <c r="N426" s="37">
        <v>4</v>
      </c>
      <c r="O426" s="37" t="s">
        <v>5</v>
      </c>
      <c r="Q426" s="37" t="s">
        <v>3</v>
      </c>
      <c r="R426" s="37" t="s">
        <v>1515</v>
      </c>
      <c r="S426" s="37" t="s">
        <v>5</v>
      </c>
      <c r="T426" s="103"/>
      <c r="U426" s="41" t="s">
        <v>1203</v>
      </c>
      <c r="V426" s="103"/>
      <c r="W426" s="103"/>
      <c r="Y426" s="103" t="s">
        <v>16</v>
      </c>
      <c r="Z426" s="103" t="s">
        <v>16</v>
      </c>
      <c r="AA426" s="103" t="s">
        <v>16</v>
      </c>
      <c r="AB426" s="103" t="s">
        <v>16</v>
      </c>
      <c r="AC426" s="103" t="s">
        <v>16</v>
      </c>
      <c r="AD426" s="103" t="s">
        <v>3030</v>
      </c>
      <c r="AF426" s="103" t="s">
        <v>3216</v>
      </c>
      <c r="AG426" s="81" t="s">
        <v>3217</v>
      </c>
      <c r="AK426" s="113" t="s">
        <v>3218</v>
      </c>
      <c r="AM426" s="75" t="s">
        <v>3219</v>
      </c>
      <c r="AN426" s="81" t="s">
        <v>3393</v>
      </c>
      <c r="AR426" s="110" t="s">
        <v>3220</v>
      </c>
      <c r="AS426" s="6" t="s">
        <v>348</v>
      </c>
      <c r="AT426" s="70" t="str" cm="1">
        <f t="array" ref="AT426">_xlfn.IFS(N426&lt;=2.5,"Assente o entro 2.5 cm",AND(L426="Con gradino/i",N426&gt;2.5,N426&lt;=5),"fra 2.5 e 5 cm",AND(L426="Con gradino/i",N426&gt;5,N426&lt;=10),"fra 5 e 10 cm",AND(L426="Con gradino/i",N426&gt;10,N426&lt;=15),"tra 10 e 15 cm",AND(L426="Con gradino/i",N426&gt;15),"oltre 15 cm",TRUE,"")</f>
        <v>fra 2.5 e 5 cm</v>
      </c>
      <c r="AU426" s="2" t="s">
        <v>2957</v>
      </c>
      <c r="AV426" s="2">
        <f t="shared" si="15"/>
        <v>33.333333333333336</v>
      </c>
      <c r="AW426" s="6" t="s">
        <v>3413</v>
      </c>
      <c r="AX426" s="2" t="s">
        <v>3425</v>
      </c>
      <c r="AY426" s="2" t="s">
        <v>3426</v>
      </c>
    </row>
    <row r="427" spans="1:51" ht="15.75" customHeight="1" thickBot="1" x14ac:dyDescent="0.3">
      <c r="A427" s="37" t="s">
        <v>3221</v>
      </c>
      <c r="B427" s="37" t="s">
        <v>370</v>
      </c>
      <c r="C427" s="41" t="s">
        <v>3222</v>
      </c>
      <c r="D427" s="6" t="s">
        <v>341</v>
      </c>
      <c r="E427" s="3" t="str">
        <f t="shared" si="16"/>
        <v>Via della Pietra 31/a Bologna</v>
      </c>
      <c r="F427" s="40" t="s">
        <v>3223</v>
      </c>
      <c r="G427" s="38" t="str" cm="1">
        <f t="array" ref="G427">[1]!FINDLATITUDE(E427)</f>
        <v/>
      </c>
      <c r="H427" s="38" t="str" cm="1">
        <f t="array" ref="H427">[1]!FINDLONGITUDE(E427)</f>
        <v/>
      </c>
      <c r="I427" s="45" t="s">
        <v>3224</v>
      </c>
      <c r="J427" s="45" t="s">
        <v>3225</v>
      </c>
      <c r="K427" s="37"/>
      <c r="L427" s="112" t="s">
        <v>1203</v>
      </c>
      <c r="M427" s="41" t="s">
        <v>1498</v>
      </c>
      <c r="N427" s="37" t="s">
        <v>344</v>
      </c>
      <c r="O427" s="37" t="s">
        <v>5</v>
      </c>
      <c r="Q427" s="37" t="s">
        <v>3</v>
      </c>
      <c r="R427" s="37" t="s">
        <v>3226</v>
      </c>
      <c r="S427" s="41" t="s">
        <v>3227</v>
      </c>
      <c r="T427" s="103"/>
      <c r="U427" s="37"/>
      <c r="V427" s="103"/>
      <c r="W427" s="103"/>
      <c r="Y427" s="103"/>
      <c r="Z427" s="103"/>
      <c r="AA427" s="103"/>
      <c r="AB427" s="103"/>
      <c r="AC427" s="103"/>
      <c r="AD427" s="103"/>
      <c r="AF427" s="92" t="s">
        <v>3228</v>
      </c>
      <c r="AK427" s="103"/>
      <c r="AM427" s="103"/>
      <c r="AR427" s="110" t="s">
        <v>3220</v>
      </c>
      <c r="AS427" s="6" t="s">
        <v>348</v>
      </c>
      <c r="AT427" s="70" t="str" cm="1">
        <f t="array" ref="AT427">_xlfn.IFS(N427&lt;=2.5,"Assente o entro 2.5 cm",AND(L427="Con gradino/i",N427&gt;2.5,N427&lt;=5),"fra 2.5 e 5 cm",AND(L427="Con gradino/i",N427&gt;5,N427&lt;=10),"fra 5 e 10 cm",AND(L427="Con gradino/i",N427&gt;10,N427&lt;=15),"tra 10 e 15 cm",AND(L427="Con gradino/i",N427&gt;15),"oltre 15 cm",TRUE,"")</f>
        <v/>
      </c>
      <c r="AU427" s="2" t="s">
        <v>3396</v>
      </c>
      <c r="AV427" s="2" t="e">
        <f t="shared" si="15"/>
        <v>#VALUE!</v>
      </c>
      <c r="AW427" s="6" t="s">
        <v>3413</v>
      </c>
      <c r="AX427" s="2" t="s">
        <v>3425</v>
      </c>
      <c r="AY427" s="2" t="s">
        <v>3426</v>
      </c>
    </row>
    <row r="428" spans="1:51" ht="15.75" customHeight="1" thickBot="1" x14ac:dyDescent="0.3">
      <c r="A428" s="37" t="s">
        <v>3229</v>
      </c>
      <c r="B428" s="37" t="s">
        <v>295</v>
      </c>
      <c r="C428" s="37" t="s">
        <v>3230</v>
      </c>
      <c r="D428" s="6" t="s">
        <v>341</v>
      </c>
      <c r="E428" s="3" t="str">
        <f t="shared" si="16"/>
        <v>Via della Pietra 29 B Bologna</v>
      </c>
      <c r="F428" s="40" t="s">
        <v>3231</v>
      </c>
      <c r="G428" s="38" t="str" cm="1">
        <f t="array" ref="G428">[1]!FINDLATITUDE(E428)</f>
        <v/>
      </c>
      <c r="H428" s="38" t="str" cm="1">
        <f t="array" ref="H428">[1]!FINDLONGITUDE(E428)</f>
        <v/>
      </c>
      <c r="I428" s="45" t="s">
        <v>3232</v>
      </c>
      <c r="J428" s="45" t="s">
        <v>3233</v>
      </c>
      <c r="K428" s="37"/>
      <c r="L428" s="112" t="s">
        <v>1203</v>
      </c>
      <c r="M428" s="41" t="s">
        <v>1498</v>
      </c>
      <c r="N428" s="37"/>
      <c r="O428" s="41" t="s">
        <v>3234</v>
      </c>
      <c r="Q428" s="37" t="s">
        <v>3</v>
      </c>
      <c r="R428" s="37" t="s">
        <v>300</v>
      </c>
      <c r="S428" s="41" t="s">
        <v>3235</v>
      </c>
      <c r="T428" s="103"/>
      <c r="U428" s="37"/>
      <c r="V428" s="103"/>
      <c r="W428" s="103"/>
      <c r="Y428" s="103"/>
      <c r="Z428" s="103"/>
      <c r="AA428" s="103"/>
      <c r="AB428" s="103"/>
      <c r="AC428" s="103"/>
      <c r="AD428" s="103"/>
      <c r="AF428" s="75" t="s">
        <v>3236</v>
      </c>
      <c r="AG428" s="81" t="s">
        <v>3237</v>
      </c>
      <c r="AK428" s="103"/>
      <c r="AM428" s="103"/>
      <c r="AR428" s="110" t="s">
        <v>3220</v>
      </c>
      <c r="AS428" s="6" t="s">
        <v>348</v>
      </c>
      <c r="AT428" s="70" t="str" cm="1">
        <f t="array" ref="AT428">_xlfn.IFS(N428&lt;=2.5,"Assente o entro 2.5 cm",AND(L428="Con gradino/i",N428&gt;2.5,N428&lt;=5),"fra 2.5 e 5 cm",AND(L428="Con gradino/i",N428&gt;5,N428&lt;=10),"fra 5 e 10 cm",AND(L428="Con gradino/i",N428&gt;10,N428&lt;=15),"tra 10 e 15 cm",AND(L428="Con gradino/i",N428&gt;15),"oltre 15 cm",TRUE,"")</f>
        <v>Assente o entro 2.5 cm</v>
      </c>
      <c r="AU428" s="2" t="s">
        <v>2959</v>
      </c>
      <c r="AV428" s="2">
        <f t="shared" si="15"/>
        <v>0</v>
      </c>
      <c r="AW428" s="6" t="s">
        <v>3413</v>
      </c>
      <c r="AX428" s="2" t="s">
        <v>3425</v>
      </c>
      <c r="AY428" s="2" t="s">
        <v>3426</v>
      </c>
    </row>
    <row r="429" spans="1:51" ht="15.75" customHeight="1" thickBot="1" x14ac:dyDescent="0.3">
      <c r="A429" s="37" t="s">
        <v>3238</v>
      </c>
      <c r="B429" s="37" t="s">
        <v>1</v>
      </c>
      <c r="C429" s="37" t="s">
        <v>3239</v>
      </c>
      <c r="D429" s="6" t="s">
        <v>341</v>
      </c>
      <c r="E429" s="3" t="str">
        <f t="shared" si="16"/>
        <v>Via della Pietra 29 a Bologna</v>
      </c>
      <c r="F429" s="40" t="s">
        <v>3240</v>
      </c>
      <c r="G429" s="38" t="str" cm="1">
        <f t="array" ref="G429">[1]!FINDLATITUDE(E429)</f>
        <v/>
      </c>
      <c r="H429" s="38" t="str" cm="1">
        <f t="array" ref="H429">[1]!FINDLONGITUDE(E429)</f>
        <v/>
      </c>
      <c r="I429" s="45" t="s">
        <v>640</v>
      </c>
      <c r="J429" s="45" t="s">
        <v>641</v>
      </c>
      <c r="K429" s="37"/>
      <c r="L429" s="112" t="s">
        <v>1203</v>
      </c>
      <c r="M429" s="41" t="s">
        <v>1495</v>
      </c>
      <c r="N429" s="37"/>
      <c r="O429" s="37" t="s">
        <v>5</v>
      </c>
      <c r="Q429" s="37" t="s">
        <v>3</v>
      </c>
      <c r="R429" s="37" t="s">
        <v>3241</v>
      </c>
      <c r="S429" s="37" t="s">
        <v>5</v>
      </c>
      <c r="T429" s="103"/>
      <c r="U429" s="41" t="s">
        <v>1203</v>
      </c>
      <c r="V429" s="103"/>
      <c r="W429" s="103"/>
      <c r="Y429" s="103" t="s">
        <v>6</v>
      </c>
      <c r="Z429" s="103" t="s">
        <v>6</v>
      </c>
      <c r="AA429" s="103" t="s">
        <v>6</v>
      </c>
      <c r="AB429" s="103" t="s">
        <v>6</v>
      </c>
      <c r="AC429" s="103" t="s">
        <v>6</v>
      </c>
      <c r="AD429" s="103" t="s">
        <v>7</v>
      </c>
      <c r="AF429" s="113" t="s">
        <v>3242</v>
      </c>
      <c r="AK429" s="103"/>
      <c r="AM429" s="75" t="s">
        <v>3243</v>
      </c>
      <c r="AN429" s="81" t="s">
        <v>3394</v>
      </c>
      <c r="AR429" s="110" t="s">
        <v>3220</v>
      </c>
      <c r="AS429" s="6" t="s">
        <v>348</v>
      </c>
      <c r="AT429" s="70" t="str" cm="1">
        <f t="array" ref="AT429">_xlfn.IFS(N429&lt;=2.5,"Assente o entro 2.5 cm",AND(L429="Con gradino/i",N429&gt;2.5,N429&lt;=5),"fra 2.5 e 5 cm",AND(L429="Con gradino/i",N429&gt;5,N429&lt;=10),"fra 5 e 10 cm",AND(L429="Con gradino/i",N429&gt;10,N429&lt;=15),"tra 10 e 15 cm",AND(L429="Con gradino/i",N429&gt;15),"oltre 15 cm",TRUE,"")</f>
        <v>Assente o entro 2.5 cm</v>
      </c>
      <c r="AU429" s="2" t="s">
        <v>2959</v>
      </c>
      <c r="AV429" s="2">
        <f t="shared" si="15"/>
        <v>0</v>
      </c>
      <c r="AW429" s="6" t="s">
        <v>3413</v>
      </c>
      <c r="AX429" s="2" t="s">
        <v>3425</v>
      </c>
      <c r="AY429" s="2" t="s">
        <v>3426</v>
      </c>
    </row>
    <row r="430" spans="1:51" ht="15.75" customHeight="1" thickBot="1" x14ac:dyDescent="0.3">
      <c r="A430" s="37" t="s">
        <v>3244</v>
      </c>
      <c r="B430" s="37" t="s">
        <v>3245</v>
      </c>
      <c r="C430" s="37" t="s">
        <v>3246</v>
      </c>
      <c r="D430" s="6" t="s">
        <v>341</v>
      </c>
      <c r="E430" s="3" t="str">
        <f t="shared" si="16"/>
        <v>Via della Pietra 27 D Bologna</v>
      </c>
      <c r="F430" s="40" t="s">
        <v>3247</v>
      </c>
      <c r="G430" s="38" t="str" cm="1">
        <f t="array" ref="G430">[1]!FINDLATITUDE(E430)</f>
        <v/>
      </c>
      <c r="H430" s="38" t="str" cm="1">
        <f t="array" ref="H430">[1]!FINDLONGITUDE(E430)</f>
        <v/>
      </c>
      <c r="I430" s="45" t="s">
        <v>640</v>
      </c>
      <c r="J430" s="45" t="s">
        <v>641</v>
      </c>
      <c r="K430" s="37"/>
      <c r="L430" s="112" t="s">
        <v>1205</v>
      </c>
      <c r="M430" s="37" t="s">
        <v>1498</v>
      </c>
      <c r="N430" s="37">
        <v>6</v>
      </c>
      <c r="O430" s="37"/>
      <c r="Q430" s="37" t="s">
        <v>3</v>
      </c>
      <c r="R430" s="37" t="s">
        <v>180</v>
      </c>
      <c r="S430" s="37" t="s">
        <v>5</v>
      </c>
      <c r="T430" s="103"/>
      <c r="U430" s="37"/>
      <c r="V430" s="103"/>
      <c r="W430" s="103"/>
      <c r="Y430" s="103"/>
      <c r="Z430" s="103"/>
      <c r="AA430" s="103"/>
      <c r="AB430" s="103"/>
      <c r="AC430" s="103"/>
      <c r="AD430" s="103"/>
      <c r="AF430" s="75" t="s">
        <v>3248</v>
      </c>
      <c r="AG430" s="81" t="s">
        <v>3249</v>
      </c>
      <c r="AK430" s="103"/>
      <c r="AM430" s="103"/>
      <c r="AR430" s="110" t="s">
        <v>3220</v>
      </c>
      <c r="AS430" s="6" t="s">
        <v>348</v>
      </c>
      <c r="AT430" s="70" t="str" cm="1">
        <f t="array" ref="AT430">_xlfn.IFS(N430&lt;=2.5,"Assente o entro 2.5 cm",AND(L430="Con gradino/i",N430&gt;2.5,N430&lt;=5),"fra 2.5 e 5 cm",AND(L430="Con gradino/i",N430&gt;5,N430&lt;=10),"fra 5 e 10 cm",AND(L430="Con gradino/i",N430&gt;10,N430&lt;=15),"tra 10 e 15 cm",AND(L430="Con gradino/i",N430&gt;15),"oltre 15 cm",TRUE,"")</f>
        <v>fra 5 e 10 cm</v>
      </c>
      <c r="AU430" s="2" t="s">
        <v>2960</v>
      </c>
      <c r="AV430" s="2">
        <f t="shared" si="15"/>
        <v>50</v>
      </c>
      <c r="AW430" s="6" t="s">
        <v>3413</v>
      </c>
      <c r="AX430" s="2" t="s">
        <v>3425</v>
      </c>
      <c r="AY430" s="2" t="s">
        <v>3426</v>
      </c>
    </row>
    <row r="431" spans="1:51" ht="15.75" customHeight="1" thickBot="1" x14ac:dyDescent="0.3">
      <c r="A431" s="37" t="s">
        <v>3250</v>
      </c>
      <c r="B431" s="37" t="s">
        <v>370</v>
      </c>
      <c r="C431" s="37" t="s">
        <v>3251</v>
      </c>
      <c r="D431" s="6" t="s">
        <v>341</v>
      </c>
      <c r="E431" s="3" t="str">
        <f t="shared" si="16"/>
        <v>Via della Pietra 27C Bologna</v>
      </c>
      <c r="F431" s="40" t="s">
        <v>3252</v>
      </c>
      <c r="G431" s="38" t="str" cm="1">
        <f t="array" ref="G431">[1]!FINDLATITUDE(E431)</f>
        <v/>
      </c>
      <c r="H431" s="38" t="str" cm="1">
        <f t="array" ref="H431">[1]!FINDLONGITUDE(E431)</f>
        <v/>
      </c>
      <c r="I431" s="45" t="s">
        <v>3253</v>
      </c>
      <c r="J431" s="45" t="s">
        <v>3254</v>
      </c>
      <c r="K431" s="37"/>
      <c r="L431" s="112" t="s">
        <v>1205</v>
      </c>
      <c r="M431" s="37" t="s">
        <v>1498</v>
      </c>
      <c r="N431" s="37">
        <v>13.5</v>
      </c>
      <c r="O431" s="37" t="s">
        <v>5</v>
      </c>
      <c r="Q431" s="37" t="s">
        <v>3</v>
      </c>
      <c r="R431" s="37" t="s">
        <v>3255</v>
      </c>
      <c r="S431" s="41" t="s">
        <v>3256</v>
      </c>
      <c r="T431" s="103"/>
      <c r="U431" s="37"/>
      <c r="V431" s="103"/>
      <c r="W431" s="103"/>
      <c r="Y431" s="103"/>
      <c r="Z431" s="103"/>
      <c r="AA431" s="103"/>
      <c r="AB431" s="103"/>
      <c r="AC431" s="103"/>
      <c r="AD431" s="103"/>
      <c r="AF431" s="92" t="s">
        <v>3257</v>
      </c>
      <c r="AK431" s="103"/>
      <c r="AM431" s="103"/>
      <c r="AR431" s="110" t="s">
        <v>3220</v>
      </c>
      <c r="AS431" s="6" t="s">
        <v>348</v>
      </c>
      <c r="AT431" s="70" t="str" cm="1">
        <f t="array" ref="AT431">_xlfn.IFS(N431&lt;=2.5,"Assente o entro 2.5 cm",AND(L431="Con gradino/i",N431&gt;2.5,N431&lt;=5),"fra 2.5 e 5 cm",AND(L431="Con gradino/i",N431&gt;5,N431&lt;=10),"fra 5 e 10 cm",AND(L431="Con gradino/i",N431&gt;10,N431&lt;=15),"tra 10 e 15 cm",AND(L431="Con gradino/i",N431&gt;15),"oltre 15 cm",TRUE,"")</f>
        <v>tra 10 e 15 cm</v>
      </c>
      <c r="AU431" s="2" t="s">
        <v>2961</v>
      </c>
      <c r="AV431" s="2">
        <f t="shared" si="15"/>
        <v>112.5</v>
      </c>
      <c r="AW431" s="6" t="s">
        <v>3413</v>
      </c>
      <c r="AX431" s="2" t="s">
        <v>3425</v>
      </c>
      <c r="AY431" s="2" t="s">
        <v>3426</v>
      </c>
    </row>
    <row r="432" spans="1:51" ht="15.75" customHeight="1" thickBot="1" x14ac:dyDescent="0.3">
      <c r="A432" s="37" t="s">
        <v>3258</v>
      </c>
      <c r="B432" s="37" t="s">
        <v>66</v>
      </c>
      <c r="C432" s="37" t="s">
        <v>3259</v>
      </c>
      <c r="D432" s="6" t="s">
        <v>341</v>
      </c>
      <c r="E432" s="3" t="str">
        <f t="shared" si="16"/>
        <v>Via della Pietra 27 a Bologna</v>
      </c>
      <c r="F432" s="40" t="s">
        <v>3260</v>
      </c>
      <c r="G432" s="38" t="str" cm="1">
        <f t="array" ref="G432">[1]!FINDLATITUDE(E432)</f>
        <v/>
      </c>
      <c r="H432" s="38" t="str" cm="1">
        <f t="array" ref="H432">[1]!FINDLONGITUDE(E432)</f>
        <v/>
      </c>
      <c r="I432" s="45" t="s">
        <v>3253</v>
      </c>
      <c r="J432" s="45" t="s">
        <v>3254</v>
      </c>
      <c r="K432" s="37"/>
      <c r="L432" s="112" t="s">
        <v>1205</v>
      </c>
      <c r="M432" s="37" t="s">
        <v>1498</v>
      </c>
      <c r="N432" s="37">
        <v>7</v>
      </c>
      <c r="O432" s="37" t="s">
        <v>5</v>
      </c>
      <c r="Q432" s="37" t="s">
        <v>3</v>
      </c>
      <c r="R432" s="37" t="s">
        <v>108</v>
      </c>
      <c r="S432" s="37" t="s">
        <v>5</v>
      </c>
      <c r="T432" s="103"/>
      <c r="U432" s="37"/>
      <c r="V432" s="103"/>
      <c r="W432" s="103"/>
      <c r="Y432" s="103"/>
      <c r="Z432" s="103"/>
      <c r="AA432" s="103"/>
      <c r="AB432" s="103"/>
      <c r="AC432" s="103"/>
      <c r="AD432" s="103"/>
      <c r="AF432" s="92" t="s">
        <v>3261</v>
      </c>
      <c r="AK432" s="103"/>
      <c r="AM432" s="103"/>
      <c r="AR432" s="110" t="s">
        <v>3220</v>
      </c>
      <c r="AS432" s="6" t="s">
        <v>348</v>
      </c>
      <c r="AT432" s="70" t="str" cm="1">
        <f t="array" ref="AT432">_xlfn.IFS(N432&lt;=2.5,"Assente o entro 2.5 cm",AND(L432="Con gradino/i",N432&gt;2.5,N432&lt;=5),"fra 2.5 e 5 cm",AND(L432="Con gradino/i",N432&gt;5,N432&lt;=10),"fra 5 e 10 cm",AND(L432="Con gradino/i",N432&gt;10,N432&lt;=15),"tra 10 e 15 cm",AND(L432="Con gradino/i",N432&gt;15),"oltre 15 cm",TRUE,"")</f>
        <v>fra 5 e 10 cm</v>
      </c>
      <c r="AU432" s="2" t="s">
        <v>2960</v>
      </c>
      <c r="AV432" s="2">
        <f t="shared" si="15"/>
        <v>58.333333333333336</v>
      </c>
      <c r="AW432" s="6" t="s">
        <v>3413</v>
      </c>
      <c r="AX432" s="2" t="s">
        <v>3425</v>
      </c>
      <c r="AY432" s="2" t="s">
        <v>3426</v>
      </c>
    </row>
    <row r="433" spans="1:51" ht="15.75" customHeight="1" thickBot="1" x14ac:dyDescent="0.3">
      <c r="A433" s="37" t="s">
        <v>3262</v>
      </c>
      <c r="B433" s="37" t="s">
        <v>3263</v>
      </c>
      <c r="C433" s="37" t="s">
        <v>3264</v>
      </c>
      <c r="D433" s="6" t="s">
        <v>341</v>
      </c>
      <c r="E433" s="3" t="str">
        <f t="shared" si="16"/>
        <v>Via trilussa 2 Bologna</v>
      </c>
      <c r="F433" s="40" t="s">
        <v>3265</v>
      </c>
      <c r="G433" s="38" t="str" cm="1">
        <f t="array" ref="G433">[1]!FINDLATITUDE(E433)</f>
        <v/>
      </c>
      <c r="H433" s="38" t="str" cm="1">
        <f t="array" ref="H433">[1]!FINDLONGITUDE(E433)</f>
        <v/>
      </c>
      <c r="I433" s="45" t="s">
        <v>3266</v>
      </c>
      <c r="J433" s="45" t="s">
        <v>3267</v>
      </c>
      <c r="K433" s="37"/>
      <c r="L433" s="112" t="s">
        <v>1205</v>
      </c>
      <c r="M433" s="37" t="s">
        <v>1498</v>
      </c>
      <c r="N433" s="37">
        <v>13</v>
      </c>
      <c r="O433" s="37" t="s">
        <v>5</v>
      </c>
      <c r="Q433" s="37" t="s">
        <v>3</v>
      </c>
      <c r="R433" s="37" t="s">
        <v>108</v>
      </c>
      <c r="S433" s="41" t="s">
        <v>3268</v>
      </c>
      <c r="T433" s="114"/>
      <c r="U433" s="37"/>
      <c r="V433" s="103"/>
      <c r="W433" s="103"/>
      <c r="Y433" s="103"/>
      <c r="Z433" s="103"/>
      <c r="AA433" s="103"/>
      <c r="AB433" s="103"/>
      <c r="AC433" s="103"/>
      <c r="AD433" s="103"/>
      <c r="AF433" s="92" t="s">
        <v>3269</v>
      </c>
      <c r="AK433" s="103"/>
      <c r="AM433" s="103"/>
      <c r="AR433" s="110" t="s">
        <v>3220</v>
      </c>
      <c r="AS433" s="6" t="s">
        <v>348</v>
      </c>
      <c r="AT433" s="70" t="str" cm="1">
        <f t="array" ref="AT433">_xlfn.IFS(N433&lt;=2.5,"Assente o entro 2.5 cm",AND(L433="Con gradino/i",N433&gt;2.5,N433&lt;=5),"fra 2.5 e 5 cm",AND(L433="Con gradino/i",N433&gt;5,N433&lt;=10),"fra 5 e 10 cm",AND(L433="Con gradino/i",N433&gt;10,N433&lt;=15),"tra 10 e 15 cm",AND(L433="Con gradino/i",N433&gt;15),"oltre 15 cm",TRUE,"")</f>
        <v>tra 10 e 15 cm</v>
      </c>
      <c r="AU433" s="2" t="s">
        <v>2961</v>
      </c>
      <c r="AV433" s="2">
        <f t="shared" si="15"/>
        <v>108.33333333333334</v>
      </c>
      <c r="AW433" s="6" t="s">
        <v>3413</v>
      </c>
      <c r="AX433" s="2" t="s">
        <v>3425</v>
      </c>
      <c r="AY433" s="2" t="s">
        <v>3426</v>
      </c>
    </row>
    <row r="434" spans="1:51" ht="15.75" customHeight="1" thickBot="1" x14ac:dyDescent="0.3">
      <c r="A434" s="37" t="s">
        <v>3270</v>
      </c>
      <c r="B434" s="37" t="s">
        <v>473</v>
      </c>
      <c r="C434" s="37" t="s">
        <v>3271</v>
      </c>
      <c r="D434" s="6" t="s">
        <v>341</v>
      </c>
      <c r="E434" s="3" t="str">
        <f t="shared" si="16"/>
        <v>Via Della Pietra 23 F Bologna</v>
      </c>
      <c r="F434" s="40" t="s">
        <v>3272</v>
      </c>
      <c r="G434" s="38" t="str" cm="1">
        <f t="array" ref="G434">[1]!FINDLATITUDE(E434)</f>
        <v/>
      </c>
      <c r="H434" s="38" t="str" cm="1">
        <f t="array" ref="H434">[1]!FINDLONGITUDE(E434)</f>
        <v/>
      </c>
      <c r="I434" s="45" t="s">
        <v>3273</v>
      </c>
      <c r="J434" s="45" t="s">
        <v>3274</v>
      </c>
      <c r="K434" s="37"/>
      <c r="L434" s="112" t="s">
        <v>1205</v>
      </c>
      <c r="M434" s="37" t="s">
        <v>1498</v>
      </c>
      <c r="N434" s="37">
        <v>7</v>
      </c>
      <c r="O434" s="37" t="s">
        <v>5</v>
      </c>
      <c r="Q434" s="37" t="s">
        <v>3</v>
      </c>
      <c r="R434" s="37" t="s">
        <v>108</v>
      </c>
      <c r="S434" s="37" t="s">
        <v>5</v>
      </c>
      <c r="T434" s="103"/>
      <c r="U434" s="37"/>
      <c r="V434" s="103"/>
      <c r="W434" s="103"/>
      <c r="Y434" s="103"/>
      <c r="Z434" s="103"/>
      <c r="AA434" s="103"/>
      <c r="AB434" s="103"/>
      <c r="AC434" s="103"/>
      <c r="AD434" s="103"/>
      <c r="AF434" s="75" t="s">
        <v>3275</v>
      </c>
      <c r="AG434" s="81" t="s">
        <v>3276</v>
      </c>
      <c r="AK434" s="103"/>
      <c r="AM434" s="103"/>
      <c r="AR434" s="110" t="s">
        <v>3220</v>
      </c>
      <c r="AS434" s="6" t="s">
        <v>348</v>
      </c>
      <c r="AT434" s="70" t="str" cm="1">
        <f t="array" ref="AT434">_xlfn.IFS(N434&lt;=2.5,"Assente o entro 2.5 cm",AND(L434="Con gradino/i",N434&gt;2.5,N434&lt;=5),"fra 2.5 e 5 cm",AND(L434="Con gradino/i",N434&gt;5,N434&lt;=10),"fra 5 e 10 cm",AND(L434="Con gradino/i",N434&gt;10,N434&lt;=15),"tra 10 e 15 cm",AND(L434="Con gradino/i",N434&gt;15),"oltre 15 cm",TRUE,"")</f>
        <v>fra 5 e 10 cm</v>
      </c>
      <c r="AU434" s="2" t="s">
        <v>2960</v>
      </c>
      <c r="AV434" s="2">
        <f t="shared" si="15"/>
        <v>58.333333333333336</v>
      </c>
      <c r="AW434" s="6" t="s">
        <v>3413</v>
      </c>
      <c r="AX434" s="2" t="s">
        <v>3425</v>
      </c>
      <c r="AY434" s="2" t="s">
        <v>3426</v>
      </c>
    </row>
    <row r="435" spans="1:51" ht="15.75" customHeight="1" thickBot="1" x14ac:dyDescent="0.3">
      <c r="A435" s="37" t="s">
        <v>3277</v>
      </c>
      <c r="B435" s="37" t="s">
        <v>1</v>
      </c>
      <c r="C435" s="37" t="s">
        <v>3278</v>
      </c>
      <c r="D435" s="6" t="s">
        <v>341</v>
      </c>
      <c r="E435" s="3" t="str">
        <f t="shared" si="16"/>
        <v>Via della Pietra 23 B Bologna</v>
      </c>
      <c r="F435" s="40" t="s">
        <v>3279</v>
      </c>
      <c r="G435" s="38" t="str" cm="1">
        <f t="array" ref="G435">[1]!FINDLATITUDE(E435)</f>
        <v/>
      </c>
      <c r="H435" s="38" t="str" cm="1">
        <f t="array" ref="H435">[1]!FINDLONGITUDE(E435)</f>
        <v/>
      </c>
      <c r="I435" s="45" t="s">
        <v>3280</v>
      </c>
      <c r="J435" s="45" t="s">
        <v>3281</v>
      </c>
      <c r="K435" s="37"/>
      <c r="L435" s="112" t="s">
        <v>1205</v>
      </c>
      <c r="M435" s="37" t="s">
        <v>1498</v>
      </c>
      <c r="N435" s="37">
        <v>4</v>
      </c>
      <c r="O435" s="37" t="s">
        <v>5</v>
      </c>
      <c r="Q435" s="37" t="s">
        <v>3</v>
      </c>
      <c r="R435" s="37" t="s">
        <v>1515</v>
      </c>
      <c r="S435" s="37" t="s">
        <v>5</v>
      </c>
      <c r="T435" s="103"/>
      <c r="U435" s="41" t="s">
        <v>1203</v>
      </c>
      <c r="V435" s="103"/>
      <c r="W435" s="103"/>
      <c r="Y435" s="103"/>
      <c r="Z435" s="103"/>
      <c r="AA435" s="103"/>
      <c r="AB435" s="103"/>
      <c r="AC435" s="103"/>
      <c r="AD435" s="103"/>
      <c r="AF435" s="92" t="s">
        <v>3282</v>
      </c>
      <c r="AK435" s="103"/>
      <c r="AM435" s="103"/>
      <c r="AR435" s="110" t="s">
        <v>3220</v>
      </c>
      <c r="AS435" s="6" t="s">
        <v>348</v>
      </c>
      <c r="AT435" s="70" t="str" cm="1">
        <f t="array" ref="AT435">_xlfn.IFS(N435&lt;=2.5,"Assente o entro 2.5 cm",AND(L435="Con gradino/i",N435&gt;2.5,N435&lt;=5),"fra 2.5 e 5 cm",AND(L435="Con gradino/i",N435&gt;5,N435&lt;=10),"fra 5 e 10 cm",AND(L435="Con gradino/i",N435&gt;10,N435&lt;=15),"tra 10 e 15 cm",AND(L435="Con gradino/i",N435&gt;15),"oltre 15 cm",TRUE,"")</f>
        <v>fra 2.5 e 5 cm</v>
      </c>
      <c r="AU435" s="2" t="s">
        <v>2957</v>
      </c>
      <c r="AV435" s="2">
        <f t="shared" si="15"/>
        <v>33.333333333333336</v>
      </c>
      <c r="AW435" s="6" t="s">
        <v>3413</v>
      </c>
      <c r="AX435" s="2" t="s">
        <v>3425</v>
      </c>
      <c r="AY435" s="2" t="s">
        <v>3426</v>
      </c>
    </row>
    <row r="436" spans="1:51" ht="15.75" customHeight="1" thickBot="1" x14ac:dyDescent="0.3">
      <c r="A436" s="37" t="s">
        <v>3283</v>
      </c>
      <c r="B436" s="37" t="s">
        <v>66</v>
      </c>
      <c r="C436" s="37" t="s">
        <v>3284</v>
      </c>
      <c r="D436" s="6" t="s">
        <v>341</v>
      </c>
      <c r="E436" s="3" t="str">
        <f t="shared" ref="E436:E449" si="17">CONCATENATE(C436," ",D436)</f>
        <v>Via della Pietra 23 a Bologna</v>
      </c>
      <c r="F436" s="40" t="s">
        <v>3285</v>
      </c>
      <c r="G436" s="38" t="str" cm="1">
        <f t="array" ref="G436">[1]!FINDLATITUDE(E436)</f>
        <v/>
      </c>
      <c r="H436" s="38" t="str" cm="1">
        <f t="array" ref="H436">[1]!FINDLONGITUDE(E436)</f>
        <v/>
      </c>
      <c r="I436" s="45" t="s">
        <v>3273</v>
      </c>
      <c r="J436" s="45" t="s">
        <v>3274</v>
      </c>
      <c r="K436" s="37"/>
      <c r="L436" s="112" t="s">
        <v>1203</v>
      </c>
      <c r="M436" s="37" t="s">
        <v>1498</v>
      </c>
      <c r="N436" s="37">
        <v>2.5</v>
      </c>
      <c r="O436" s="37" t="s">
        <v>5</v>
      </c>
      <c r="Q436" s="37" t="s">
        <v>3</v>
      </c>
      <c r="R436" s="37" t="s">
        <v>3286</v>
      </c>
      <c r="S436" s="37" t="s">
        <v>5</v>
      </c>
      <c r="T436" s="103"/>
      <c r="U436" s="37"/>
      <c r="V436" s="103"/>
      <c r="W436" s="103"/>
      <c r="Y436" s="103"/>
      <c r="Z436" s="103"/>
      <c r="AA436" s="103"/>
      <c r="AB436" s="103"/>
      <c r="AC436" s="103"/>
      <c r="AD436" s="103"/>
      <c r="AF436" s="92" t="s">
        <v>3287</v>
      </c>
      <c r="AK436" s="103"/>
      <c r="AM436" s="103"/>
      <c r="AR436" s="110" t="s">
        <v>3220</v>
      </c>
      <c r="AS436" s="6" t="s">
        <v>348</v>
      </c>
      <c r="AT436" s="70" t="str" cm="1">
        <f t="array" ref="AT436">_xlfn.IFS(N436&lt;=2.5,"Assente o entro 2.5 cm",AND(L436="Con gradino/i",N436&gt;2.5,N436&lt;=5),"fra 2.5 e 5 cm",AND(L436="Con gradino/i",N436&gt;5,N436&lt;=10),"fra 5 e 10 cm",AND(L436="Con gradino/i",N436&gt;10,N436&lt;=15),"tra 10 e 15 cm",AND(L436="Con gradino/i",N436&gt;15),"oltre 15 cm",TRUE,"")</f>
        <v>Assente o entro 2.5 cm</v>
      </c>
      <c r="AU436" s="2" t="s">
        <v>2959</v>
      </c>
      <c r="AV436" s="2">
        <f t="shared" si="15"/>
        <v>20.833333333333336</v>
      </c>
      <c r="AW436" s="6" t="s">
        <v>3413</v>
      </c>
      <c r="AX436" s="2" t="s">
        <v>3425</v>
      </c>
      <c r="AY436" s="2" t="s">
        <v>3426</v>
      </c>
    </row>
    <row r="437" spans="1:51" ht="15.75" customHeight="1" thickBot="1" x14ac:dyDescent="0.3">
      <c r="A437" s="37" t="s">
        <v>3288</v>
      </c>
      <c r="B437" s="37" t="s">
        <v>66</v>
      </c>
      <c r="C437" s="37" t="s">
        <v>3289</v>
      </c>
      <c r="D437" s="6" t="s">
        <v>341</v>
      </c>
      <c r="E437" s="3" t="str">
        <f t="shared" si="17"/>
        <v>Via della pietra 16a Bologna</v>
      </c>
      <c r="F437" s="40" t="s">
        <v>3290</v>
      </c>
      <c r="G437" s="38" t="str" cm="1">
        <f t="array" ref="G437">[1]!FINDLATITUDE(E437)</f>
        <v/>
      </c>
      <c r="H437" s="38" t="str" cm="1">
        <f t="array" ref="H437">[1]!FINDLONGITUDE(E437)</f>
        <v/>
      </c>
      <c r="I437" s="45" t="s">
        <v>3291</v>
      </c>
      <c r="J437" s="45" t="s">
        <v>3292</v>
      </c>
      <c r="K437" s="37"/>
      <c r="L437" s="112" t="s">
        <v>1203</v>
      </c>
      <c r="M437" s="37" t="s">
        <v>1498</v>
      </c>
      <c r="N437" s="37">
        <v>2</v>
      </c>
      <c r="O437" s="37" t="s">
        <v>5</v>
      </c>
      <c r="Q437" s="37" t="s">
        <v>3</v>
      </c>
      <c r="R437" s="37" t="s">
        <v>468</v>
      </c>
      <c r="S437" s="41" t="s">
        <v>3293</v>
      </c>
      <c r="T437" s="103"/>
      <c r="U437" s="37"/>
      <c r="V437" s="103"/>
      <c r="W437" s="103"/>
      <c r="Y437" s="103" t="s">
        <v>6</v>
      </c>
      <c r="Z437" s="103" t="s">
        <v>6</v>
      </c>
      <c r="AA437" s="103" t="s">
        <v>6</v>
      </c>
      <c r="AB437" s="103" t="s">
        <v>16</v>
      </c>
      <c r="AC437" s="103" t="s">
        <v>6</v>
      </c>
      <c r="AD437" s="103" t="s">
        <v>7</v>
      </c>
      <c r="AF437" s="113" t="s">
        <v>3294</v>
      </c>
      <c r="AK437" s="103"/>
      <c r="AM437" s="92" t="s">
        <v>3295</v>
      </c>
      <c r="AR437" s="110" t="s">
        <v>3220</v>
      </c>
      <c r="AS437" s="6" t="s">
        <v>348</v>
      </c>
      <c r="AT437" s="70" t="str" cm="1">
        <f t="array" ref="AT437">_xlfn.IFS(N437&lt;=2.5,"Assente o entro 2.5 cm",AND(L437="Con gradino/i",N437&gt;2.5,N437&lt;=5),"fra 2.5 e 5 cm",AND(L437="Con gradino/i",N437&gt;5,N437&lt;=10),"fra 5 e 10 cm",AND(L437="Con gradino/i",N437&gt;10,N437&lt;=15),"tra 10 e 15 cm",AND(L437="Con gradino/i",N437&gt;15),"oltre 15 cm",TRUE,"")</f>
        <v>Assente o entro 2.5 cm</v>
      </c>
      <c r="AU437" s="2" t="s">
        <v>2959</v>
      </c>
      <c r="AV437" s="2">
        <f t="shared" si="15"/>
        <v>16.666666666666668</v>
      </c>
      <c r="AW437" s="6" t="s">
        <v>3413</v>
      </c>
      <c r="AX437" s="2" t="s">
        <v>3425</v>
      </c>
      <c r="AY437" s="2" t="s">
        <v>3426</v>
      </c>
    </row>
    <row r="438" spans="1:51" ht="15.75" customHeight="1" thickBot="1" x14ac:dyDescent="0.3">
      <c r="A438" s="37" t="s">
        <v>3296</v>
      </c>
      <c r="B438" s="37" t="s">
        <v>295</v>
      </c>
      <c r="C438" s="37" t="s">
        <v>3297</v>
      </c>
      <c r="D438" s="6" t="s">
        <v>341</v>
      </c>
      <c r="E438" s="3" t="str">
        <f t="shared" si="17"/>
        <v>Via della pietra 14b Bologna</v>
      </c>
      <c r="F438" s="40" t="s">
        <v>3298</v>
      </c>
      <c r="G438" s="38" t="str" cm="1">
        <f t="array" ref="G438">[1]!FINDLATITUDE(E438)</f>
        <v/>
      </c>
      <c r="H438" s="38" t="str" cm="1">
        <f t="array" ref="H438">[1]!FINDLONGITUDE(E438)</f>
        <v/>
      </c>
      <c r="I438" s="45" t="s">
        <v>3299</v>
      </c>
      <c r="J438" s="45" t="s">
        <v>3300</v>
      </c>
      <c r="K438" s="37"/>
      <c r="L438" s="112" t="s">
        <v>1203</v>
      </c>
      <c r="M438" s="37" t="s">
        <v>1498</v>
      </c>
      <c r="N438" s="37">
        <v>2</v>
      </c>
      <c r="O438" s="37" t="s">
        <v>5</v>
      </c>
      <c r="Q438" s="37" t="s">
        <v>3</v>
      </c>
      <c r="R438" s="37" t="s">
        <v>3301</v>
      </c>
      <c r="S438" s="41" t="s">
        <v>3302</v>
      </c>
      <c r="T438" s="103"/>
      <c r="U438" s="37"/>
      <c r="V438" s="103"/>
      <c r="W438" s="103"/>
      <c r="Y438" s="103" t="s">
        <v>6</v>
      </c>
      <c r="Z438" s="103" t="s">
        <v>16</v>
      </c>
      <c r="AA438" s="103" t="s">
        <v>6</v>
      </c>
      <c r="AB438" s="103" t="s">
        <v>16</v>
      </c>
      <c r="AC438" s="103" t="s">
        <v>6</v>
      </c>
      <c r="AD438" s="103" t="s">
        <v>3030</v>
      </c>
      <c r="AF438" s="113" t="s">
        <v>3303</v>
      </c>
      <c r="AK438" s="103"/>
      <c r="AM438" s="92" t="s">
        <v>3304</v>
      </c>
      <c r="AR438" s="110" t="s">
        <v>3220</v>
      </c>
      <c r="AS438" s="6" t="s">
        <v>348</v>
      </c>
      <c r="AT438" s="70" t="str" cm="1">
        <f t="array" ref="AT438">_xlfn.IFS(N438&lt;=2.5,"Assente o entro 2.5 cm",AND(L438="Con gradino/i",N438&gt;2.5,N438&lt;=5),"fra 2.5 e 5 cm",AND(L438="Con gradino/i",N438&gt;5,N438&lt;=10),"fra 5 e 10 cm",AND(L438="Con gradino/i",N438&gt;10,N438&lt;=15),"tra 10 e 15 cm",AND(L438="Con gradino/i",N438&gt;15),"oltre 15 cm",TRUE,"")</f>
        <v>Assente o entro 2.5 cm</v>
      </c>
      <c r="AU438" s="2" t="s">
        <v>2959</v>
      </c>
      <c r="AV438" s="2">
        <f t="shared" si="15"/>
        <v>16.666666666666668</v>
      </c>
      <c r="AW438" s="6" t="s">
        <v>3413</v>
      </c>
      <c r="AX438" s="2" t="s">
        <v>3425</v>
      </c>
      <c r="AY438" s="2" t="s">
        <v>3426</v>
      </c>
    </row>
    <row r="439" spans="1:51" ht="15.75" customHeight="1" thickBot="1" x14ac:dyDescent="0.3">
      <c r="A439" s="37" t="s">
        <v>3305</v>
      </c>
      <c r="B439" s="37" t="s">
        <v>66</v>
      </c>
      <c r="C439" s="37" t="s">
        <v>3306</v>
      </c>
      <c r="D439" s="6" t="s">
        <v>341</v>
      </c>
      <c r="E439" s="3" t="str">
        <f t="shared" si="17"/>
        <v>Via della pietra 14a Bologna</v>
      </c>
      <c r="F439" s="40" t="s">
        <v>3307</v>
      </c>
      <c r="G439" s="38" t="str" cm="1">
        <f t="array" ref="G439">[1]!FINDLATITUDE(E439)</f>
        <v/>
      </c>
      <c r="H439" s="38" t="str" cm="1">
        <f t="array" ref="H439">[1]!FINDLONGITUDE(E439)</f>
        <v/>
      </c>
      <c r="I439" s="45" t="s">
        <v>3308</v>
      </c>
      <c r="J439" s="45" t="s">
        <v>3309</v>
      </c>
      <c r="K439" s="37"/>
      <c r="L439" s="112" t="s">
        <v>1205</v>
      </c>
      <c r="M439" s="37" t="s">
        <v>1498</v>
      </c>
      <c r="N439" s="37">
        <v>3</v>
      </c>
      <c r="O439" s="37" t="s">
        <v>5</v>
      </c>
      <c r="Q439" s="37" t="s">
        <v>3</v>
      </c>
      <c r="R439" s="37" t="s">
        <v>233</v>
      </c>
      <c r="S439" s="41" t="s">
        <v>3310</v>
      </c>
      <c r="T439" s="103"/>
      <c r="U439" s="37"/>
      <c r="V439" s="103"/>
      <c r="W439" s="103"/>
      <c r="Y439" s="103"/>
      <c r="Z439" s="103"/>
      <c r="AA439" s="103"/>
      <c r="AB439" s="103"/>
      <c r="AC439" s="103"/>
      <c r="AD439" s="103"/>
      <c r="AF439" s="92" t="s">
        <v>3311</v>
      </c>
      <c r="AK439" s="103"/>
      <c r="AM439" s="103"/>
      <c r="AR439" s="110" t="s">
        <v>3220</v>
      </c>
      <c r="AS439" s="6" t="s">
        <v>348</v>
      </c>
      <c r="AT439" s="70" t="str" cm="1">
        <f t="array" ref="AT439">_xlfn.IFS(N439&lt;=2.5,"Assente o entro 2.5 cm",AND(L439="Con gradino/i",N439&gt;2.5,N439&lt;=5),"fra 2.5 e 5 cm",AND(L439="Con gradino/i",N439&gt;5,N439&lt;=10),"fra 5 e 10 cm",AND(L439="Con gradino/i",N439&gt;10,N439&lt;=15),"tra 10 e 15 cm",AND(L439="Con gradino/i",N439&gt;15),"oltre 15 cm",TRUE,"")</f>
        <v>fra 2.5 e 5 cm</v>
      </c>
      <c r="AU439" s="2" t="s">
        <v>2957</v>
      </c>
      <c r="AV439" s="2">
        <f t="shared" si="15"/>
        <v>25</v>
      </c>
      <c r="AW439" s="6" t="s">
        <v>3413</v>
      </c>
      <c r="AX439" s="2" t="s">
        <v>3425</v>
      </c>
      <c r="AY439" s="2" t="s">
        <v>3426</v>
      </c>
    </row>
    <row r="440" spans="1:51" ht="15.75" customHeight="1" thickBot="1" x14ac:dyDescent="0.3">
      <c r="A440" s="37" t="s">
        <v>3312</v>
      </c>
      <c r="B440" s="37" t="s">
        <v>3313</v>
      </c>
      <c r="C440" s="37" t="s">
        <v>3314</v>
      </c>
      <c r="D440" s="6" t="s">
        <v>341</v>
      </c>
      <c r="E440" s="3" t="str">
        <f t="shared" si="17"/>
        <v>Via Della Pietra 12 E Bologna</v>
      </c>
      <c r="F440" s="40" t="s">
        <v>3315</v>
      </c>
      <c r="G440" s="38" t="str" cm="1">
        <f t="array" ref="G440">[1]!FINDLATITUDE(E440)</f>
        <v/>
      </c>
      <c r="H440" s="38" t="str" cm="1">
        <f t="array" ref="H440">[1]!FINDLONGITUDE(E440)</f>
        <v/>
      </c>
      <c r="I440" s="45" t="s">
        <v>3316</v>
      </c>
      <c r="J440" s="45" t="s">
        <v>3317</v>
      </c>
      <c r="K440" s="37"/>
      <c r="L440" s="112" t="s">
        <v>1203</v>
      </c>
      <c r="M440" s="37" t="s">
        <v>1498</v>
      </c>
      <c r="N440" s="37">
        <v>1.5</v>
      </c>
      <c r="O440" s="37" t="s">
        <v>5</v>
      </c>
      <c r="Q440" s="37" t="s">
        <v>3</v>
      </c>
      <c r="R440" s="37" t="s">
        <v>108</v>
      </c>
      <c r="S440" s="41" t="s">
        <v>3318</v>
      </c>
      <c r="T440" s="103"/>
      <c r="U440" s="37"/>
      <c r="V440" s="103"/>
      <c r="W440" s="103"/>
      <c r="Y440" s="103" t="s">
        <v>6</v>
      </c>
      <c r="Z440" s="103" t="s">
        <v>6</v>
      </c>
      <c r="AA440" s="103" t="s">
        <v>6</v>
      </c>
      <c r="AB440" s="103" t="s">
        <v>30</v>
      </c>
      <c r="AC440" s="103" t="s">
        <v>6</v>
      </c>
      <c r="AD440" s="103" t="s">
        <v>3030</v>
      </c>
      <c r="AF440" s="113" t="s">
        <v>3319</v>
      </c>
      <c r="AK440" s="103"/>
      <c r="AM440" s="92" t="s">
        <v>3320</v>
      </c>
      <c r="AR440" s="110" t="s">
        <v>3220</v>
      </c>
      <c r="AS440" s="6" t="s">
        <v>348</v>
      </c>
      <c r="AT440" s="70" t="str" cm="1">
        <f t="array" ref="AT440">_xlfn.IFS(N440&lt;=2.5,"Assente o entro 2.5 cm",AND(L440="Con gradino/i",N440&gt;2.5,N440&lt;=5),"fra 2.5 e 5 cm",AND(L440="Con gradino/i",N440&gt;5,N440&lt;=10),"fra 5 e 10 cm",AND(L440="Con gradino/i",N440&gt;10,N440&lt;=15),"tra 10 e 15 cm",AND(L440="Con gradino/i",N440&gt;15),"oltre 15 cm",TRUE,"")</f>
        <v>Assente o entro 2.5 cm</v>
      </c>
      <c r="AU440" s="2" t="s">
        <v>2959</v>
      </c>
      <c r="AV440" s="2">
        <f t="shared" si="15"/>
        <v>12.5</v>
      </c>
      <c r="AW440" s="6" t="s">
        <v>3413</v>
      </c>
      <c r="AX440" s="2" t="s">
        <v>3425</v>
      </c>
      <c r="AY440" s="2" t="s">
        <v>3426</v>
      </c>
    </row>
    <row r="441" spans="1:51" ht="15.75" customHeight="1" thickBot="1" x14ac:dyDescent="0.3">
      <c r="A441" s="37" t="s">
        <v>3321</v>
      </c>
      <c r="B441" s="37" t="s">
        <v>370</v>
      </c>
      <c r="C441" s="37" t="s">
        <v>3322</v>
      </c>
      <c r="D441" s="6" t="s">
        <v>341</v>
      </c>
      <c r="E441" s="3" t="str">
        <f t="shared" si="17"/>
        <v>Via Aretusi 18a Bologna</v>
      </c>
      <c r="F441" s="40" t="s">
        <v>3323</v>
      </c>
      <c r="G441" s="38" t="str" cm="1">
        <f t="array" ref="G441">[1]!FINDLATITUDE(E441)</f>
        <v/>
      </c>
      <c r="H441" s="38" t="str" cm="1">
        <f t="array" ref="H441">[1]!FINDLONGITUDE(E441)</f>
        <v/>
      </c>
      <c r="I441" s="45" t="s">
        <v>3324</v>
      </c>
      <c r="J441" s="45" t="s">
        <v>3325</v>
      </c>
      <c r="K441" s="37"/>
      <c r="L441" s="112" t="s">
        <v>1203</v>
      </c>
      <c r="M441" s="37" t="s">
        <v>1498</v>
      </c>
      <c r="N441" s="37">
        <v>2</v>
      </c>
      <c r="O441" s="37" t="s">
        <v>5</v>
      </c>
      <c r="Q441" s="37" t="s">
        <v>3</v>
      </c>
      <c r="R441" s="37" t="s">
        <v>1633</v>
      </c>
      <c r="S441" s="41" t="s">
        <v>3326</v>
      </c>
      <c r="T441" s="103"/>
      <c r="U441" s="37"/>
      <c r="V441" s="103"/>
      <c r="W441" s="103"/>
      <c r="Y441" s="103" t="s">
        <v>30</v>
      </c>
      <c r="Z441" s="103"/>
      <c r="AA441" s="103"/>
      <c r="AB441" s="103"/>
      <c r="AC441" s="103"/>
      <c r="AD441" s="103"/>
      <c r="AF441" s="92" t="s">
        <v>3327</v>
      </c>
      <c r="AK441" s="103"/>
      <c r="AM441" s="103"/>
      <c r="AR441" s="110" t="s">
        <v>3220</v>
      </c>
      <c r="AS441" s="6" t="s">
        <v>348</v>
      </c>
      <c r="AT441" s="70" t="str" cm="1">
        <f t="array" ref="AT441">_xlfn.IFS(N441&lt;=2.5,"Assente o entro 2.5 cm",AND(L441="Con gradino/i",N441&gt;2.5,N441&lt;=5),"fra 2.5 e 5 cm",AND(L441="Con gradino/i",N441&gt;5,N441&lt;=10),"fra 5 e 10 cm",AND(L441="Con gradino/i",N441&gt;10,N441&lt;=15),"tra 10 e 15 cm",AND(L441="Con gradino/i",N441&gt;15),"oltre 15 cm",TRUE,"")</f>
        <v>Assente o entro 2.5 cm</v>
      </c>
      <c r="AU441" s="2" t="s">
        <v>2959</v>
      </c>
      <c r="AV441" s="2">
        <f t="shared" si="15"/>
        <v>16.666666666666668</v>
      </c>
      <c r="AW441" s="6" t="s">
        <v>3413</v>
      </c>
      <c r="AX441" s="2" t="s">
        <v>3425</v>
      </c>
      <c r="AY441" s="2" t="s">
        <v>3426</v>
      </c>
    </row>
    <row r="442" spans="1:51" ht="15.75" customHeight="1" thickBot="1" x14ac:dyDescent="0.3">
      <c r="A442" s="37" t="s">
        <v>3328</v>
      </c>
      <c r="B442" s="37" t="s">
        <v>3329</v>
      </c>
      <c r="C442" s="37" t="s">
        <v>3330</v>
      </c>
      <c r="D442" s="6" t="s">
        <v>341</v>
      </c>
      <c r="E442" s="3" t="str">
        <f t="shared" si="17"/>
        <v>Via Aretusi 20a Bologna</v>
      </c>
      <c r="F442" s="40" t="s">
        <v>3331</v>
      </c>
      <c r="G442" s="38" t="str" cm="1">
        <f t="array" ref="G442">[1]!FINDLATITUDE(E442)</f>
        <v/>
      </c>
      <c r="H442" s="38" t="str" cm="1">
        <f t="array" ref="H442">[1]!FINDLONGITUDE(E442)</f>
        <v/>
      </c>
      <c r="I442" s="45" t="s">
        <v>640</v>
      </c>
      <c r="J442" s="45" t="s">
        <v>641</v>
      </c>
      <c r="K442" s="37"/>
      <c r="L442" s="112" t="s">
        <v>1203</v>
      </c>
      <c r="M442" s="37" t="s">
        <v>1498</v>
      </c>
      <c r="N442" s="37">
        <v>2</v>
      </c>
      <c r="O442" s="37" t="s">
        <v>5</v>
      </c>
      <c r="Q442" s="37" t="s">
        <v>3</v>
      </c>
      <c r="R442" s="37"/>
      <c r="S442" s="37" t="s">
        <v>3332</v>
      </c>
      <c r="T442" s="103"/>
      <c r="U442" s="37"/>
      <c r="V442" s="103"/>
      <c r="W442" s="103"/>
      <c r="Y442" s="103" t="s">
        <v>6</v>
      </c>
      <c r="Z442" s="103" t="s">
        <v>16</v>
      </c>
      <c r="AA442" s="103" t="s">
        <v>6</v>
      </c>
      <c r="AB442" s="103" t="s">
        <v>16</v>
      </c>
      <c r="AC442" s="103" t="s">
        <v>6</v>
      </c>
      <c r="AD442" s="103" t="s">
        <v>3030</v>
      </c>
      <c r="AF442" s="113" t="s">
        <v>3333</v>
      </c>
      <c r="AK442" s="103"/>
      <c r="AM442" s="92" t="s">
        <v>3334</v>
      </c>
      <c r="AR442" s="110" t="s">
        <v>3220</v>
      </c>
      <c r="AS442" s="6" t="s">
        <v>348</v>
      </c>
      <c r="AT442" s="70" t="str" cm="1">
        <f t="array" ref="AT442">_xlfn.IFS(N442&lt;=2.5,"Assente o entro 2.5 cm",AND(L442="Con gradino/i",N442&gt;2.5,N442&lt;=5),"fra 2.5 e 5 cm",AND(L442="Con gradino/i",N442&gt;5,N442&lt;=10),"fra 5 e 10 cm",AND(L442="Con gradino/i",N442&gt;10,N442&lt;=15),"tra 10 e 15 cm",AND(L442="Con gradino/i",N442&gt;15),"oltre 15 cm",TRUE,"")</f>
        <v>Assente o entro 2.5 cm</v>
      </c>
      <c r="AU442" s="2" t="s">
        <v>2959</v>
      </c>
      <c r="AV442" s="2">
        <f t="shared" si="15"/>
        <v>16.666666666666668</v>
      </c>
      <c r="AW442" s="6" t="s">
        <v>3413</v>
      </c>
      <c r="AX442" s="2" t="s">
        <v>3425</v>
      </c>
      <c r="AY442" s="2" t="s">
        <v>3426</v>
      </c>
    </row>
    <row r="443" spans="1:51" ht="15.75" customHeight="1" thickBot="1" x14ac:dyDescent="0.3">
      <c r="A443" s="37" t="s">
        <v>3335</v>
      </c>
      <c r="B443" s="37" t="s">
        <v>66</v>
      </c>
      <c r="C443" s="37" t="s">
        <v>3336</v>
      </c>
      <c r="D443" s="6" t="s">
        <v>341</v>
      </c>
      <c r="E443" s="3" t="str">
        <f t="shared" si="17"/>
        <v>Via Della Pietra 21 a Bologna</v>
      </c>
      <c r="F443" s="40" t="s">
        <v>3337</v>
      </c>
      <c r="G443" s="38" t="str" cm="1">
        <f t="array" ref="G443">[1]!FINDLATITUDE(E443)</f>
        <v/>
      </c>
      <c r="H443" s="38" t="str" cm="1">
        <f t="array" ref="H443">[1]!FINDLONGITUDE(E443)</f>
        <v/>
      </c>
      <c r="I443" s="45" t="s">
        <v>3338</v>
      </c>
      <c r="J443" s="45" t="s">
        <v>3339</v>
      </c>
      <c r="K443" s="37"/>
      <c r="L443" s="112" t="s">
        <v>1203</v>
      </c>
      <c r="M443" s="37" t="s">
        <v>1498</v>
      </c>
      <c r="N443" s="37">
        <v>2.5</v>
      </c>
      <c r="O443" s="37" t="s">
        <v>5</v>
      </c>
      <c r="Q443" s="37" t="s">
        <v>3</v>
      </c>
      <c r="R443" s="37" t="s">
        <v>120</v>
      </c>
      <c r="S443" s="37" t="s">
        <v>5</v>
      </c>
      <c r="T443" s="103"/>
      <c r="U443" s="37"/>
      <c r="V443" s="103"/>
      <c r="W443" s="103"/>
      <c r="Y443" s="103"/>
      <c r="Z443" s="103"/>
      <c r="AA443" s="103"/>
      <c r="AB443" s="103"/>
      <c r="AC443" s="103"/>
      <c r="AD443" s="103"/>
      <c r="AF443" s="75" t="s">
        <v>3340</v>
      </c>
      <c r="AG443" s="81" t="s">
        <v>3341</v>
      </c>
      <c r="AK443" s="103"/>
      <c r="AM443" s="103"/>
      <c r="AR443" s="110" t="s">
        <v>3220</v>
      </c>
      <c r="AS443" s="6" t="s">
        <v>348</v>
      </c>
      <c r="AT443" s="70" t="str" cm="1">
        <f t="array" ref="AT443">_xlfn.IFS(N443&lt;=2.5,"Assente o entro 2.5 cm",AND(L443="Con gradino/i",N443&gt;2.5,N443&lt;=5),"fra 2.5 e 5 cm",AND(L443="Con gradino/i",N443&gt;5,N443&lt;=10),"fra 5 e 10 cm",AND(L443="Con gradino/i",N443&gt;10,N443&lt;=15),"tra 10 e 15 cm",AND(L443="Con gradino/i",N443&gt;15),"oltre 15 cm",TRUE,"")</f>
        <v>Assente o entro 2.5 cm</v>
      </c>
      <c r="AU443" s="2" t="s">
        <v>2959</v>
      </c>
      <c r="AV443" s="2">
        <f t="shared" si="15"/>
        <v>20.833333333333336</v>
      </c>
      <c r="AW443" s="6" t="s">
        <v>3413</v>
      </c>
      <c r="AX443" s="2" t="s">
        <v>3425</v>
      </c>
      <c r="AY443" s="2" t="s">
        <v>3426</v>
      </c>
    </row>
    <row r="444" spans="1:51" ht="15.75" customHeight="1" thickBot="1" x14ac:dyDescent="0.3">
      <c r="A444" s="37" t="s">
        <v>3342</v>
      </c>
      <c r="B444" s="37" t="s">
        <v>2565</v>
      </c>
      <c r="C444" s="37" t="s">
        <v>3343</v>
      </c>
      <c r="D444" s="6" t="s">
        <v>341</v>
      </c>
      <c r="E444" s="3" t="str">
        <f t="shared" si="17"/>
        <v>Via Della Pietra 19 a Bologna</v>
      </c>
      <c r="F444" s="40" t="s">
        <v>3344</v>
      </c>
      <c r="G444" s="38" t="str" cm="1">
        <f t="array" ref="G444">[1]!FINDLATITUDE(E444)</f>
        <v/>
      </c>
      <c r="H444" s="38" t="str" cm="1">
        <f t="array" ref="H444">[1]!FINDLONGITUDE(E444)</f>
        <v/>
      </c>
      <c r="I444" s="45" t="s">
        <v>3345</v>
      </c>
      <c r="J444" s="45" t="s">
        <v>3346</v>
      </c>
      <c r="K444" s="37"/>
      <c r="L444" s="112" t="s">
        <v>1203</v>
      </c>
      <c r="M444" s="37" t="s">
        <v>1498</v>
      </c>
      <c r="N444" s="37">
        <v>2</v>
      </c>
      <c r="O444" s="37" t="s">
        <v>5</v>
      </c>
      <c r="Q444" s="37" t="s">
        <v>3</v>
      </c>
      <c r="R444" s="37" t="s">
        <v>468</v>
      </c>
      <c r="S444" s="41" t="s">
        <v>3347</v>
      </c>
      <c r="T444" s="103"/>
      <c r="U444" s="37"/>
      <c r="V444" s="103"/>
      <c r="W444" s="103"/>
      <c r="Y444" s="103"/>
      <c r="Z444" s="103"/>
      <c r="AA444" s="103"/>
      <c r="AB444" s="103"/>
      <c r="AC444" s="103"/>
      <c r="AD444" s="103"/>
      <c r="AF444" s="92" t="s">
        <v>3348</v>
      </c>
      <c r="AK444" s="103"/>
      <c r="AM444" s="103"/>
      <c r="AR444" s="110" t="s">
        <v>3220</v>
      </c>
      <c r="AS444" s="6" t="s">
        <v>348</v>
      </c>
      <c r="AT444" s="70" t="str" cm="1">
        <f t="array" ref="AT444">_xlfn.IFS(N444&lt;=2.5,"Assente o entro 2.5 cm",AND(L444="Con gradino/i",N444&gt;2.5,N444&lt;=5),"fra 2.5 e 5 cm",AND(L444="Con gradino/i",N444&gt;5,N444&lt;=10),"fra 5 e 10 cm",AND(L444="Con gradino/i",N444&gt;10,N444&lt;=15),"tra 10 e 15 cm",AND(L444="Con gradino/i",N444&gt;15),"oltre 15 cm",TRUE,"")</f>
        <v>Assente o entro 2.5 cm</v>
      </c>
      <c r="AU444" s="2" t="s">
        <v>2959</v>
      </c>
      <c r="AV444" s="2">
        <f t="shared" si="15"/>
        <v>16.666666666666668</v>
      </c>
      <c r="AW444" s="6" t="s">
        <v>3413</v>
      </c>
      <c r="AX444" s="2" t="s">
        <v>3425</v>
      </c>
      <c r="AY444" s="2" t="s">
        <v>3426</v>
      </c>
    </row>
    <row r="445" spans="1:51" ht="15.75" customHeight="1" thickBot="1" x14ac:dyDescent="0.3">
      <c r="A445" s="37" t="s">
        <v>3349</v>
      </c>
      <c r="B445" s="37" t="s">
        <v>3350</v>
      </c>
      <c r="C445" s="37" t="s">
        <v>3351</v>
      </c>
      <c r="D445" s="6" t="s">
        <v>341</v>
      </c>
      <c r="E445" s="3" t="str">
        <f t="shared" si="17"/>
        <v>Via della pietra 17d Bologna</v>
      </c>
      <c r="F445" s="40" t="s">
        <v>3352</v>
      </c>
      <c r="G445" s="38" t="str" cm="1">
        <f t="array" ref="G445">[1]!FINDLATITUDE(E445)</f>
        <v/>
      </c>
      <c r="H445" s="38" t="str" cm="1">
        <f t="array" ref="H445">[1]!FINDLONGITUDE(E445)</f>
        <v/>
      </c>
      <c r="I445" s="45" t="s">
        <v>3353</v>
      </c>
      <c r="J445" s="45" t="s">
        <v>3354</v>
      </c>
      <c r="K445" s="37"/>
      <c r="L445" s="112" t="s">
        <v>1203</v>
      </c>
      <c r="M445" s="37" t="s">
        <v>1498</v>
      </c>
      <c r="N445" s="37">
        <v>2</v>
      </c>
      <c r="O445" s="37" t="s">
        <v>5</v>
      </c>
      <c r="Q445" s="37" t="s">
        <v>3</v>
      </c>
      <c r="R445" s="37" t="s">
        <v>1591</v>
      </c>
      <c r="S445" s="37" t="s">
        <v>5</v>
      </c>
      <c r="T445" s="103"/>
      <c r="U445" s="37"/>
      <c r="V445" s="103"/>
      <c r="W445" s="103"/>
      <c r="Y445" s="103"/>
      <c r="Z445" s="103"/>
      <c r="AA445" s="103"/>
      <c r="AB445" s="103"/>
      <c r="AC445" s="103"/>
      <c r="AD445" s="103"/>
      <c r="AF445" s="92" t="s">
        <v>3355</v>
      </c>
      <c r="AK445" s="103"/>
      <c r="AM445" s="103"/>
      <c r="AR445" s="110" t="s">
        <v>3220</v>
      </c>
      <c r="AS445" s="6" t="s">
        <v>348</v>
      </c>
      <c r="AT445" s="70" t="str" cm="1">
        <f t="array" ref="AT445">_xlfn.IFS(N445&lt;=2.5,"Assente o entro 2.5 cm",AND(L445="Con gradino/i",N445&gt;2.5,N445&lt;=5),"fra 2.5 e 5 cm",AND(L445="Con gradino/i",N445&gt;5,N445&lt;=10),"fra 5 e 10 cm",AND(L445="Con gradino/i",N445&gt;10,N445&lt;=15),"tra 10 e 15 cm",AND(L445="Con gradino/i",N445&gt;15),"oltre 15 cm",TRUE,"")</f>
        <v>Assente o entro 2.5 cm</v>
      </c>
      <c r="AU445" s="2" t="s">
        <v>2959</v>
      </c>
      <c r="AV445" s="2">
        <f t="shared" si="15"/>
        <v>16.666666666666668</v>
      </c>
      <c r="AW445" s="6" t="s">
        <v>3413</v>
      </c>
      <c r="AX445" s="2" t="s">
        <v>3425</v>
      </c>
      <c r="AY445" s="2" t="s">
        <v>3426</v>
      </c>
    </row>
    <row r="446" spans="1:51" ht="15.75" customHeight="1" thickBot="1" x14ac:dyDescent="0.3">
      <c r="A446" s="37" t="s">
        <v>3356</v>
      </c>
      <c r="B446" s="37" t="s">
        <v>66</v>
      </c>
      <c r="C446" s="37" t="s">
        <v>3357</v>
      </c>
      <c r="D446" s="6" t="s">
        <v>341</v>
      </c>
      <c r="E446" s="3" t="str">
        <f t="shared" si="17"/>
        <v>Via Della Pietra 15 b Bologna</v>
      </c>
      <c r="F446" s="40" t="s">
        <v>3358</v>
      </c>
      <c r="G446" s="38" t="str" cm="1">
        <f t="array" ref="G446">[1]!FINDLATITUDE(E446)</f>
        <v/>
      </c>
      <c r="H446" s="38" t="str" cm="1">
        <f t="array" ref="H446">[1]!FINDLONGITUDE(E446)</f>
        <v/>
      </c>
      <c r="I446" s="45" t="s">
        <v>3359</v>
      </c>
      <c r="J446" s="45" t="s">
        <v>3360</v>
      </c>
      <c r="K446" s="37"/>
      <c r="L446" s="112" t="s">
        <v>1205</v>
      </c>
      <c r="M446" s="37" t="s">
        <v>1498</v>
      </c>
      <c r="N446" s="37">
        <v>28</v>
      </c>
      <c r="O446" s="37" t="s">
        <v>5</v>
      </c>
      <c r="Q446" s="37" t="s">
        <v>3</v>
      </c>
      <c r="R446" s="37" t="s">
        <v>3361</v>
      </c>
      <c r="S446" s="37" t="s">
        <v>3362</v>
      </c>
      <c r="T446" s="103"/>
      <c r="U446" s="37"/>
      <c r="V446" s="103"/>
      <c r="W446" s="103"/>
      <c r="Y446" s="103"/>
      <c r="Z446" s="103"/>
      <c r="AA446" s="103"/>
      <c r="AB446" s="103"/>
      <c r="AC446" s="103"/>
      <c r="AD446" s="103"/>
      <c r="AF446" s="92" t="s">
        <v>3363</v>
      </c>
      <c r="AK446" s="103"/>
      <c r="AM446" s="103"/>
      <c r="AR446" s="110" t="s">
        <v>3220</v>
      </c>
      <c r="AS446" s="6" t="s">
        <v>348</v>
      </c>
      <c r="AT446" s="70" t="str" cm="1">
        <f t="array" ref="AT446">_xlfn.IFS(N446&lt;=2.5,"Assente o entro 2.5 cm",AND(L446="Con gradino/i",N446&gt;2.5,N446&lt;=5),"fra 2.5 e 5 cm",AND(L446="Con gradino/i",N446&gt;5,N446&lt;=10),"fra 5 e 10 cm",AND(L446="Con gradino/i",N446&gt;10,N446&lt;=15),"tra 10 e 15 cm",AND(L446="Con gradino/i",N446&gt;15),"oltre 15 cm",TRUE,"")</f>
        <v>oltre 15 cm</v>
      </c>
      <c r="AU446" s="2" t="s">
        <v>2958</v>
      </c>
      <c r="AV446" s="2">
        <f t="shared" si="15"/>
        <v>233.33333333333334</v>
      </c>
      <c r="AW446" s="6" t="s">
        <v>3413</v>
      </c>
      <c r="AX446" s="2" t="s">
        <v>3425</v>
      </c>
      <c r="AY446" s="2" t="s">
        <v>3426</v>
      </c>
    </row>
    <row r="447" spans="1:51" ht="15.75" customHeight="1" thickBot="1" x14ac:dyDescent="0.3">
      <c r="A447" s="37" t="s">
        <v>3364</v>
      </c>
      <c r="B447" s="37" t="s">
        <v>3365</v>
      </c>
      <c r="C447" s="37" t="s">
        <v>3366</v>
      </c>
      <c r="D447" s="6" t="s">
        <v>341</v>
      </c>
      <c r="E447" s="3" t="str">
        <f t="shared" si="17"/>
        <v>Via Della Pietra 11 d Bologna</v>
      </c>
      <c r="F447" s="40" t="s">
        <v>3367</v>
      </c>
      <c r="G447" s="38" t="str" cm="1">
        <f t="array" ref="G447">[1]!FINDLATITUDE(E447)</f>
        <v/>
      </c>
      <c r="H447" s="38" t="str" cm="1">
        <f t="array" ref="H447">[1]!FINDLONGITUDE(E447)</f>
        <v/>
      </c>
      <c r="I447" s="45" t="s">
        <v>3368</v>
      </c>
      <c r="J447" s="45" t="s">
        <v>3369</v>
      </c>
      <c r="K447" s="37"/>
      <c r="L447" s="112" t="s">
        <v>1205</v>
      </c>
      <c r="M447" s="37" t="s">
        <v>1498</v>
      </c>
      <c r="N447" s="37">
        <v>9</v>
      </c>
      <c r="O447" s="37" t="s">
        <v>5</v>
      </c>
      <c r="Q447" s="37" t="s">
        <v>3</v>
      </c>
      <c r="R447" s="37" t="s">
        <v>364</v>
      </c>
      <c r="S447" s="37" t="s">
        <v>5</v>
      </c>
      <c r="T447" s="103"/>
      <c r="U447" s="37"/>
      <c r="V447" s="103"/>
      <c r="W447" s="103"/>
      <c r="Y447" s="103"/>
      <c r="Z447" s="103"/>
      <c r="AA447" s="103"/>
      <c r="AB447" s="103"/>
      <c r="AC447" s="103"/>
      <c r="AD447" s="103"/>
      <c r="AF447" s="92" t="s">
        <v>3370</v>
      </c>
      <c r="AK447" s="103"/>
      <c r="AM447" s="103"/>
      <c r="AR447" s="110" t="s">
        <v>3220</v>
      </c>
      <c r="AS447" s="6" t="s">
        <v>348</v>
      </c>
      <c r="AT447" s="70" t="str" cm="1">
        <f t="array" ref="AT447">_xlfn.IFS(N447&lt;=2.5,"Assente o entro 2.5 cm",AND(L447="Con gradino/i",N447&gt;2.5,N447&lt;=5),"fra 2.5 e 5 cm",AND(L447="Con gradino/i",N447&gt;5,N447&lt;=10),"fra 5 e 10 cm",AND(L447="Con gradino/i",N447&gt;10,N447&lt;=15),"tra 10 e 15 cm",AND(L447="Con gradino/i",N447&gt;15),"oltre 15 cm",TRUE,"")</f>
        <v>fra 5 e 10 cm</v>
      </c>
      <c r="AU447" s="2" t="s">
        <v>2960</v>
      </c>
      <c r="AV447" s="2">
        <f t="shared" si="15"/>
        <v>75</v>
      </c>
      <c r="AW447" s="6" t="s">
        <v>3413</v>
      </c>
      <c r="AX447" s="2" t="s">
        <v>3425</v>
      </c>
      <c r="AY447" s="2" t="s">
        <v>3426</v>
      </c>
    </row>
    <row r="448" spans="1:51" ht="15.75" customHeight="1" thickBot="1" x14ac:dyDescent="0.3">
      <c r="A448" s="37" t="s">
        <v>3371</v>
      </c>
      <c r="B448" s="37" t="s">
        <v>230</v>
      </c>
      <c r="C448" s="37" t="s">
        <v>3372</v>
      </c>
      <c r="D448" s="6" t="s">
        <v>341</v>
      </c>
      <c r="E448" s="3" t="str">
        <f t="shared" si="17"/>
        <v>Via Della Pietra 8 a Bologna</v>
      </c>
      <c r="F448" s="40" t="s">
        <v>3373</v>
      </c>
      <c r="G448" s="38" t="str" cm="1">
        <f t="array" ref="G448">[1]!FINDLATITUDE(E448)</f>
        <v/>
      </c>
      <c r="H448" s="38" t="str" cm="1">
        <f t="array" ref="H448">[1]!FINDLONGITUDE(E448)</f>
        <v/>
      </c>
      <c r="I448" s="45" t="s">
        <v>3374</v>
      </c>
      <c r="J448" s="45" t="s">
        <v>3375</v>
      </c>
      <c r="K448" s="37"/>
      <c r="L448" s="112" t="s">
        <v>1205</v>
      </c>
      <c r="M448" s="37" t="s">
        <v>1498</v>
      </c>
      <c r="N448" s="37">
        <v>14</v>
      </c>
      <c r="O448" s="37" t="s">
        <v>5</v>
      </c>
      <c r="Q448" s="37" t="s">
        <v>3</v>
      </c>
      <c r="R448" s="37" t="s">
        <v>3376</v>
      </c>
      <c r="S448" s="37" t="s">
        <v>5</v>
      </c>
      <c r="T448" s="103"/>
      <c r="U448" s="37"/>
      <c r="V448" s="103"/>
      <c r="W448" s="103"/>
      <c r="Y448" s="103"/>
      <c r="Z448" s="103"/>
      <c r="AA448" s="103"/>
      <c r="AB448" s="103"/>
      <c r="AC448" s="103"/>
      <c r="AD448" s="103"/>
      <c r="AF448" s="92" t="s">
        <v>3377</v>
      </c>
      <c r="AK448" s="103"/>
      <c r="AM448" s="103"/>
      <c r="AR448" s="110" t="s">
        <v>3220</v>
      </c>
      <c r="AS448" s="6" t="s">
        <v>348</v>
      </c>
      <c r="AT448" s="70" t="str" cm="1">
        <f t="array" ref="AT448">_xlfn.IFS(N448&lt;=2.5,"Assente o entro 2.5 cm",AND(L448="Con gradino/i",N448&gt;2.5,N448&lt;=5),"fra 2.5 e 5 cm",AND(L448="Con gradino/i",N448&gt;5,N448&lt;=10),"fra 5 e 10 cm",AND(L448="Con gradino/i",N448&gt;10,N448&lt;=15),"tra 10 e 15 cm",AND(L448="Con gradino/i",N448&gt;15),"oltre 15 cm",TRUE,"")</f>
        <v>tra 10 e 15 cm</v>
      </c>
      <c r="AU448" s="2" t="s">
        <v>2961</v>
      </c>
      <c r="AV448" s="2">
        <f t="shared" si="15"/>
        <v>116.66666666666667</v>
      </c>
      <c r="AW448" s="6" t="s">
        <v>3413</v>
      </c>
      <c r="AX448" s="2" t="s">
        <v>3425</v>
      </c>
      <c r="AY448" s="2" t="s">
        <v>3426</v>
      </c>
    </row>
    <row r="449" spans="1:51" ht="15.75" customHeight="1" thickBot="1" x14ac:dyDescent="0.3">
      <c r="A449" s="37" t="s">
        <v>3378</v>
      </c>
      <c r="B449" s="37" t="s">
        <v>1</v>
      </c>
      <c r="C449" s="37" t="s">
        <v>3379</v>
      </c>
      <c r="D449" s="6" t="s">
        <v>341</v>
      </c>
      <c r="E449" s="3" t="str">
        <f t="shared" si="17"/>
        <v>Via della pietra 8c Bologna</v>
      </c>
      <c r="F449" s="40" t="s">
        <v>3380</v>
      </c>
      <c r="G449" s="38" t="str" cm="1">
        <f t="array" ref="G449">[1]!FINDLATITUDE(E449)</f>
        <v/>
      </c>
      <c r="H449" s="38" t="str" cm="1">
        <f t="array" ref="H449">[1]!FINDLONGITUDE(E449)</f>
        <v/>
      </c>
      <c r="I449" s="45" t="s">
        <v>3381</v>
      </c>
      <c r="J449" s="45" t="s">
        <v>3382</v>
      </c>
      <c r="K449" s="37"/>
      <c r="L449" s="112" t="s">
        <v>3015</v>
      </c>
      <c r="M449" s="37" t="s">
        <v>1498</v>
      </c>
      <c r="N449" s="37">
        <v>15</v>
      </c>
      <c r="O449" s="37" t="s">
        <v>33</v>
      </c>
      <c r="Q449" s="37" t="s">
        <v>3</v>
      </c>
      <c r="R449" s="37" t="s">
        <v>1849</v>
      </c>
      <c r="S449" s="37" t="s">
        <v>5</v>
      </c>
      <c r="T449" s="103"/>
      <c r="U449" s="41" t="s">
        <v>1203</v>
      </c>
      <c r="V449" s="103"/>
      <c r="W449" s="103"/>
      <c r="Y449" s="103" t="s">
        <v>6</v>
      </c>
      <c r="Z449" s="103"/>
      <c r="AA449" s="103" t="s">
        <v>6</v>
      </c>
      <c r="AB449" s="103" t="s">
        <v>16</v>
      </c>
      <c r="AC449" s="103" t="s">
        <v>6</v>
      </c>
      <c r="AD449" s="103" t="s">
        <v>7</v>
      </c>
      <c r="AF449" s="113" t="s">
        <v>3383</v>
      </c>
      <c r="AK449" s="119" t="s">
        <v>3384</v>
      </c>
      <c r="AM449" s="92" t="s">
        <v>3385</v>
      </c>
      <c r="AR449" s="110" t="s">
        <v>3220</v>
      </c>
      <c r="AS449" s="6" t="s">
        <v>348</v>
      </c>
      <c r="AT449" s="70" t="str" cm="1">
        <f t="array" ref="AT449">_xlfn.IFS(N449&lt;=2.5,"Assente o entro 2.5 cm",AND(L449="Con gradino/i",N449&gt;2.5,N449&lt;=5),"fra 2.5 e 5 cm",AND(L449="Con gradino/i",N449&gt;5,N449&lt;=10),"fra 5 e 10 cm",AND(L449="Con gradino/i",N449&gt;10,N449&lt;=15),"tra 10 e 15 cm",AND(L449="Con gradino/i",N449&gt;15),"oltre 15 cm",TRUE,"")</f>
        <v/>
      </c>
      <c r="AU449" s="2" t="s">
        <v>3396</v>
      </c>
      <c r="AV449" s="2">
        <f t="shared" si="15"/>
        <v>125</v>
      </c>
      <c r="AW449" s="6" t="s">
        <v>3413</v>
      </c>
      <c r="AX449" s="2" t="s">
        <v>3425</v>
      </c>
      <c r="AY449" s="2" t="s">
        <v>3426</v>
      </c>
    </row>
  </sheetData>
  <autoFilter ref="A1:AW449" xr:uid="{00000000-0001-0000-0000-000000000000}"/>
  <phoneticPr fontId="13" type="noConversion"/>
  <hyperlinks>
    <hyperlink ref="AE2" r:id="rId1" xr:uid="{338AB9F2-B198-4FBA-84B2-7FB78F2774FB}"/>
    <hyperlink ref="AE3" r:id="rId2" xr:uid="{733C60E1-59B9-4120-8725-BCA624D63A36}"/>
    <hyperlink ref="AF2" r:id="rId3" display="https://drive.google.com/uc?id=1Rnj8ih7rS34KiQEhlWlLrBc8McjZoLGm" xr:uid="{74177D46-A282-4147-917D-2A39FF4B21FF}"/>
    <hyperlink ref="AF400" r:id="rId4" display="https://drive.google.com/open?id=1Ex9-TbA_x1rkoSBwLFT3VDWKZJrFw0Qf" xr:uid="{6DDD8214-DF19-438A-819D-752FA9647DC0}"/>
    <hyperlink ref="AK411" r:id="rId5" display="https://drive.google.com/open?id=15RuSNZPYH2tXYyRl8y1yAOk3YdHfOCkb" xr:uid="{415661BA-DC24-47B9-8AF5-BA7207FC8C03}"/>
    <hyperlink ref="AK426" r:id="rId6" display="https://drive.google.com/open?id=1huZj1JFAeNFjwLBlliJbZY0UnILTMtnH" xr:uid="{9A87ECFF-ED22-460A-9D9B-778ADAA5E792}"/>
    <hyperlink ref="AK449" r:id="rId7" display="https://drive.google.com/open?id=14zQPaF11vPPz6LO1RISAHhnAZhzsPudD" xr:uid="{4EACE716-82E1-493F-B50E-ABEB4AB49645}"/>
    <hyperlink ref="AF401" r:id="rId8" display="https://drive.google.com/open?id=1gzErnGzLxrLaSlVk3gp6w00GK8ItvHZx" xr:uid="{C8796BDF-656A-4AE8-A08C-0CF35E5B9233}"/>
    <hyperlink ref="AF402" r:id="rId9" display="https://drive.google.com/open?id=1t5QkvNXFOnVGdKx0WB3Kcmz1n_laz6Kz" xr:uid="{E5F6C0A3-1592-4D91-8BC2-2EDD360ADAA7}"/>
    <hyperlink ref="AF403" r:id="rId10" display="https://drive.google.com/open?id=117I7WRW-MEmXaHw9A7q9o-FJR07Em23j" xr:uid="{B1022606-2263-4FF0-B2AD-E8185AB81E49}"/>
    <hyperlink ref="AF404" r:id="rId11" display="https://drive.google.com/open?id=1bgsnuEQkGSmNB9kvOozG2Rv74MgzSJXg" xr:uid="{62F79A4F-2846-4E23-A77B-3570F2362F60}"/>
    <hyperlink ref="AF405" r:id="rId12" display="https://drive.google.com/open?id=1rEBY75muJdKDGnJlcY_2zQyyTgEzlsff" xr:uid="{915D7F10-BFAA-4ED1-AD59-F5119B8B1AEB}"/>
    <hyperlink ref="AF406" r:id="rId13" display="https://drive.google.com/open?id=1eQCHEReRBnOc924InJUsEDl5-htjcN3L" xr:uid="{D85091DB-0ECB-4AA6-AED9-F848156BA306}"/>
    <hyperlink ref="AF407" r:id="rId14" display="https://drive.google.com/open?id=1UC87fgw-eV-3VKlnhxMcVQp1J3Bt9o3v" xr:uid="{BA4C3F24-0236-4534-BF88-0C468C8FFA64}"/>
    <hyperlink ref="AF408" r:id="rId15" display="https://drive.google.com/open?id=1gJSi11aPTEFozUa0N8G0w9h_Sdn3xlZS" xr:uid="{5BB3420C-8508-498B-943C-5B1020C0FD89}"/>
    <hyperlink ref="AF409" r:id="rId16" display="https://drive.google.com/open?id=1uXNZYQT6bv7xS9IRJm3pxND_HxPUNWqG" xr:uid="{DB8EF2C3-5C37-4BC9-8B38-1EE912855414}"/>
    <hyperlink ref="AF410" r:id="rId17" display="https://drive.google.com/open?id=1Kw-qcyiyHYLqszYB6oAxBmPtW3k_378E" xr:uid="{542DA901-4A11-4BED-9EA3-20DCF68B9B93}"/>
    <hyperlink ref="AF411" r:id="rId18" display="https://drive.google.com/open?id=1LsFY8hQO6uHkpSJksI1Y8hqM0LqHT1E7" xr:uid="{981A34A8-4933-4D71-B425-7B2A983C4124}"/>
    <hyperlink ref="AF412" r:id="rId19" display="https://drive.google.com/open?id=1VrXvovKrfrMEC4qGx6UUy2xYJ76nGWrq" xr:uid="{28F5EF41-0453-46FC-BC5A-57CB74918803}"/>
    <hyperlink ref="AF413" r:id="rId20" display="https://drive.google.com/open?id=1nYSKSXr3os52nQybo_SIFw5KTeefH5Ix" xr:uid="{603C9C7B-0852-41A2-9029-F4408F69D29D}"/>
    <hyperlink ref="AF414" r:id="rId21" display="https://drive.google.com/open?id=1Sjo5L87X3njMMvUMzSG48mBXMTPnGpJg" xr:uid="{28ACD67E-7EE0-4841-873B-0DA20E092E42}"/>
    <hyperlink ref="AF415" r:id="rId22" display="https://drive.google.com/open?id=1QBkWuqEcp_HSGQzHNKFG5yAN7v_iu5aE" xr:uid="{7C26D476-57C9-4BAB-AADA-6BD71EBD596E}"/>
    <hyperlink ref="AF416" r:id="rId23" display="https://drive.google.com/open?id=1LVk18tj-IuzemyjbG3QM5wPzJ8Dh9pfh" xr:uid="{87B84A00-4B9E-4B34-9710-A6D08E2C9B29}"/>
    <hyperlink ref="AF417" r:id="rId24" display="https://drive.google.com/open?id=15h9RfStqM8FkUd3KlKBATSICFB9gcDqI" xr:uid="{D171F252-D79D-4DA8-BBD9-7E9C7AE565FF}"/>
    <hyperlink ref="AF418" r:id="rId25" display="https://drive.google.com/open?id=1L5Seyxn63nHU6IthOlcdxAWStYWgRZ9D" xr:uid="{F55E78D0-6F51-4F61-8672-8BBB3A6EEF7E}"/>
    <hyperlink ref="AF419" r:id="rId26" display="https://drive.google.com/open?id=11owkgMZND8ujxLy5nMz5LZp_PTdDlX7w" xr:uid="{FE9A3F27-50E9-4863-ABC2-4CF31A38EEE7}"/>
    <hyperlink ref="AF420" r:id="rId27" display="https://drive.google.com/open?id=1lpDjhpnHnYVAAsc3oHOzs6gbYwt_fu7f" xr:uid="{8A90E060-560B-48E2-82B8-6556FBBD5BF3}"/>
    <hyperlink ref="AF421" r:id="rId28" display="https://drive.google.com/open?id=17A2j6uHKpsTWoZZdVJn0lvNHCcXmk6Fh" xr:uid="{9C79F4C1-80C4-4F20-8760-9F88F660A11E}"/>
    <hyperlink ref="AF422" r:id="rId29" display="https://drive.google.com/open?id=13ZC7SMOBPUBxrQNwLwvtg3CAF0ArCG-e" xr:uid="{EA72FD5E-2BF2-49CF-8D60-D86A65EE19BA}"/>
    <hyperlink ref="AF423" r:id="rId30" display="https://drive.google.com/open?id=1W3vBxJ0FHSoennV2y4dIVp9ViSXZmQeS" xr:uid="{CA6FE5CA-811E-4406-88FB-B434A224E6E3}"/>
    <hyperlink ref="AF424" r:id="rId31" display="https://drive.google.com/open?id=1CUx9aviKPm52h_AH8qg2BtwVMQLEbXWp" xr:uid="{5B246F98-B436-4916-9801-68634C842174}"/>
    <hyperlink ref="AF425" r:id="rId32" display="https://drive.google.com/open?id=18k_naAoKNjysQbb8q6N5nkXkJb_ZLBJG" xr:uid="{C14A02C5-5B1F-4CE1-A15C-250572129E30}"/>
    <hyperlink ref="AF427" r:id="rId33" display="https://drive.google.com/open?id=1drWicwHcMDGU0LrqN0aLPaPIBdx6czkW" xr:uid="{91022059-B80B-49C5-93EE-4AB61FE843D4}"/>
    <hyperlink ref="AF429" r:id="rId34" display="https://drive.google.com/open?id=1k5RYrAM47wgPWhNKU3RvMpeoziW1-bU-" xr:uid="{5DBABD5C-C244-41A0-974B-92D469D194B5}"/>
    <hyperlink ref="AF431" r:id="rId35" display="https://drive.google.com/open?id=1jQaT4weIF0oB4bt4HH7JWFhe4N8T0SgK" xr:uid="{0A906FFD-18E4-4116-B180-CD69CF7FED0B}"/>
    <hyperlink ref="AF432" r:id="rId36" display="https://drive.google.com/open?id=1MBSdGQxnSvGD-bQVnobsXS97BQLF5TeB" xr:uid="{2296B6DE-5B84-4DB5-87C1-2F1886F18CE7}"/>
    <hyperlink ref="AF433" r:id="rId37" display="https://drive.google.com/open?id=1asPljB_1MJ7sS7hboSdc6-e5FPkJoSUx" xr:uid="{F02C43CC-240D-455E-9AF9-E97324A22341}"/>
    <hyperlink ref="AF435" r:id="rId38" display="https://drive.google.com/open?id=1JcjMWID-FoG5OVP_Ny2g-gyMJtXsVjoZ" xr:uid="{C2683C20-3ACE-455B-A305-FEA685615A5F}"/>
    <hyperlink ref="AF436" r:id="rId39" display="https://drive.google.com/open?id=16sC6TVc4AiXDgI0BZ6Vs_DmilGnBfs0X" xr:uid="{1BF0825A-3CED-48F9-8EE1-DC65E8C70C24}"/>
    <hyperlink ref="AF437" r:id="rId40" display="https://drive.google.com/open?id=1mmvvdHAxslfMCCQ1GU_W11N5CsZqCQms" xr:uid="{409758FC-0B33-4142-BF29-FC9E91134942}"/>
    <hyperlink ref="AF438" r:id="rId41" display="https://drive.google.com/open?id=1lRIH9kQr7Z_u-pVVaDtF5bmxzqpBfwmf" xr:uid="{43714007-CF0B-4B25-898A-746D205F44E3}"/>
    <hyperlink ref="AF439" r:id="rId42" display="https://drive.google.com/open?id=123BckOy7gB_6WVISuf7l7_-l7A-_ytFQ" xr:uid="{40F28395-FD7E-4E1C-A1F3-8646AEB82575}"/>
    <hyperlink ref="AF440" r:id="rId43" display="https://drive.google.com/open?id=1VrBkyuy06SkguglFbjQb02BG9ipgBc-n" xr:uid="{586A67B1-B737-44EC-8A24-375C8EC641E7}"/>
    <hyperlink ref="AF441" r:id="rId44" display="https://drive.google.com/open?id=1k2l9SgIm7i0Y-476PYPLqL4giDcorATs" xr:uid="{FC149D96-CAC2-4998-B940-C15F2689A6E4}"/>
    <hyperlink ref="AF442" r:id="rId45" display="https://drive.google.com/open?id=1l67Y0mbg4qKhIbIwujIZHAB6XaM_9Ncv" xr:uid="{94523947-8CE1-4133-B97F-5FC7F3FFE3B5}"/>
    <hyperlink ref="AF444" r:id="rId46" display="https://drive.google.com/open?id=1X8PTQeDbvxlmyfendVEBZqk-OEBtPNPN" xr:uid="{D5020457-06F6-41ED-860A-FEFBBFD1E285}"/>
    <hyperlink ref="AF445" r:id="rId47" display="https://drive.google.com/open?id=1jOjEtgXzPVrqFj0ECRmIIZpJhVVf4i8J" xr:uid="{063FB5EE-6694-41EE-A8A6-3C8EF6CF250B}"/>
    <hyperlink ref="AF446" r:id="rId48" display="https://drive.google.com/open?id=1hsKBMc8nSIpuylNAvz1jlZ-dovNxZB2y" xr:uid="{4477DF68-7D3D-4C1B-A7ED-F85AC3A183DA}"/>
    <hyperlink ref="AF447" r:id="rId49" display="https://drive.google.com/open?id=1eOiyksx5SIAxPBccjj8ARKyJ-pnjcZcX" xr:uid="{AF25C4A2-9EF6-47CD-B586-AB2CAF3DD939}"/>
    <hyperlink ref="AF448" r:id="rId50" display="https://drive.google.com/open?id=1M1yLQNC0XE3CJ8xxZE3AE7x2fFT718pX" xr:uid="{3C63B36A-506F-4DF6-B82B-019975CF2863}"/>
    <hyperlink ref="AF449" r:id="rId51" display="https://drive.google.com/open?id=11kOpb1L2vtI6hIFIz_FH-ez1mcCycUyZ" xr:uid="{DF1038F1-79D9-4E3E-8400-999EE7531914}"/>
    <hyperlink ref="AM411" r:id="rId52" display="https://drive.google.com/open?id=1xJ3tsVvkOVCTSL90dIYfA7BrzHUau_Oe" xr:uid="{5321AD4C-3D6B-4E5C-81A5-7C2FE3B5948A}"/>
    <hyperlink ref="AM437" r:id="rId53" display="https://drive.google.com/open?id=1Zcjvbm6x-v9O42UM3G42XQGroEJp5oBj" xr:uid="{A0FE9326-9C3B-46F2-8525-CDFC2FBC1693}"/>
    <hyperlink ref="AM438" r:id="rId54" display="https://drive.google.com/open?id=1K1Mt6KlsPtKKo45d5riCI5ie_OkqsQoT" xr:uid="{91CDD2A2-17B3-4A13-BCC4-094D87C1BC17}"/>
    <hyperlink ref="AM440" r:id="rId55" display="https://drive.google.com/open?id=1Vx3-RT__JewwORHygw6Ov8xzqdSKGl7b" xr:uid="{E2E06A62-C6D8-4AC0-8C04-9252E177F8BD}"/>
    <hyperlink ref="AM442" r:id="rId56" display="https://drive.google.com/open?id=1K4OX7e_emgskxEDaGfDguwnuXyPh3Umr" xr:uid="{16CBF75B-FD09-42CA-97A2-66E8E9A18E02}"/>
    <hyperlink ref="AM449" r:id="rId57" display="https://drive.google.com/open?id=1pL25JwILFRzAJkSdCu4Dd21LhgTDGi3O" xr:uid="{A4382261-CCC1-4A59-8F28-A73607E8F048}"/>
    <hyperlink ref="AK302" r:id="rId58" display="https://drive.google.com/open?id=13HYgDtTUdtXv9CBOkfwiJdWgOFBTJfyj" xr:uid="{CC04BD69-8A16-4BDC-8D68-876AD1C2FB3D}"/>
    <hyperlink ref="AK311" r:id="rId59" display="https://drive.google.com/open?id=12fRQTUBHhRqt5As8LpfVaEEjRzlgCTkA" xr:uid="{EB383B50-8641-4777-8426-DFC3BFDD109C}"/>
    <hyperlink ref="AK329" r:id="rId60" display="https://drive.google.com/open?id=1c4yNX8J5W_ef94mGP-W9BFgmmCa_BBG2" xr:uid="{9FA23B9B-280D-4886-913C-E6D3B6E0A62B}"/>
    <hyperlink ref="AK350" r:id="rId61" display="https://drive.google.com/open?id=1aMyp7XWBLEm4FYXQe_VP9HMwnifQzjQT" xr:uid="{5142E163-226D-415C-BF5E-A201E17AC609}"/>
    <hyperlink ref="AK354" r:id="rId62" display="https://drive.google.com/open?id=1VZsPgm8oNlMZsOyFCK28uut5a9pMmtTs" xr:uid="{A714DCEB-5474-480B-8950-BF5C1B471C10}"/>
    <hyperlink ref="AK359" r:id="rId63" display="https://drive.google.com/open?id=1hqdwOpKaM-gwLjduGYgoWjp2HA30CDfy" xr:uid="{9BD22EDC-9031-4FD1-A443-D25ACEF573BF}"/>
    <hyperlink ref="AK361" r:id="rId64" display="https://drive.google.com/open?id=1MI-KJuJzrcRrTWU4MVMSF67BdwKcQgdK" xr:uid="{310FA88A-7836-4BB3-B61A-36B42609FDA1}"/>
    <hyperlink ref="AK373" r:id="rId65" display="https://drive.google.com/open?id=1LzIlAVwxafG1bE_00PSBWnD-2mLRnCEa" xr:uid="{5B0D29F5-FE7A-4F71-A609-7A1AC4FEAC37}"/>
    <hyperlink ref="AK375" r:id="rId66" display="https://drive.google.com/open?id=1gMeskKkZYG3S9Uc8v9kavJAljIUSk1gW" xr:uid="{E3038F98-018E-4190-8BEC-9F958A8AAFA0}"/>
    <hyperlink ref="AF308" r:id="rId67" display="https://drive.google.com/open?id=1Dt7r9mkvFU-vViAi5cWbxErdVNb5KHRm" xr:uid="{6A2CFE86-17AA-4A56-A2DF-64BC6692FCE6}"/>
    <hyperlink ref="AF309" r:id="rId68" display="https://drive.google.com/open?id=1fgwEmkEq6a68HQyOtgeVcaEJNJ9dLId9" xr:uid="{87310FC4-CE24-4883-87A0-BB08CF4752E7}"/>
    <hyperlink ref="AF310" r:id="rId69" display="https://drive.google.com/open?id=1kIIkgxkR3TzfZsAx_38HtvvvmlimuQWd" xr:uid="{C6FE8862-3083-44EE-B56A-D605F8AB4013}"/>
    <hyperlink ref="AF311" r:id="rId70" display="https://drive.google.com/open?id=1kQ-UgCe3hDcVHqBgD8yEZ_jEg7vatY7Q" xr:uid="{ECE12797-3201-4AD5-8B85-F628D59EE840}"/>
    <hyperlink ref="AF312" r:id="rId71" display="https://drive.google.com/open?id=1DyspIARl3oU7lCNjRbAqzDm6ipNRWB_F" xr:uid="{A1ADAAA1-BAE5-4F85-91B4-6D99940ACD5D}"/>
    <hyperlink ref="AF313" r:id="rId72" display="https://drive.google.com/open?id=14DzBRV0P05xNFqTcEwNLFgS4XUvArGMg" xr:uid="{80B13DA7-A726-4A6A-9984-ADDABA53B914}"/>
    <hyperlink ref="AF314" r:id="rId73" display="https://drive.google.com/open?id=1m95OrPt8SpyJK9X_6fGfaE4TAG_AdgjS" xr:uid="{2F5E6469-751E-4D73-B029-F11913B2A260}"/>
    <hyperlink ref="AF315" r:id="rId74" display="https://drive.google.com/open?id=1xdTlI022YWUQKZR9kUzIHBc09bhOX3RT" xr:uid="{243DEB8D-3C49-4443-BD2C-769207FAE705}"/>
    <hyperlink ref="AF316" r:id="rId75" display="https://drive.google.com/open?id=1cS9R0QXWR00f2O9er1NGKXrdg_J9ppco" xr:uid="{FAE74FCE-9521-4F40-A477-4C94E988D5D2}"/>
    <hyperlink ref="AF317" r:id="rId76" display="https://drive.google.com/open?id=1XR_cZYSALMhINMVSR6ZjqI8ZvC0KuQFk" xr:uid="{FB706435-969D-4FE7-A797-5F9A98E8B278}"/>
    <hyperlink ref="AF318" r:id="rId77" display="https://drive.google.com/open?id=1RpRXY4wWPKcs69hBg3JLPyLpvYyEbxTW" xr:uid="{79D650D0-4C2C-4211-B4F5-706D2AB2E206}"/>
    <hyperlink ref="AF319" r:id="rId78" display="https://drive.google.com/open?id=18ZrSGP5ny2sxfUvySiwvu7a_t4DEWVn0" xr:uid="{0E69BD3E-A76D-417B-99AC-85F63AE55E00}"/>
    <hyperlink ref="AF320" r:id="rId79" display="https://drive.google.com/open?id=1PMj1BYXP2YuL2bQ_UU10vC2WugJ0lCm9" xr:uid="{C92261E1-3652-43C8-8F92-39047A683585}"/>
    <hyperlink ref="AF321" r:id="rId80" display="https://drive.google.com/open?id=1DUTfluUvReKTQEACFJdjRQq1HJOKMCRJ" xr:uid="{1AAA65E4-3A62-425E-BA40-E6F5A518C976}"/>
    <hyperlink ref="AF322" r:id="rId81" display="https://drive.google.com/open?id=1ZMZl41VQ8oYLfJHXruq8nAN_0eNbkPwQ" xr:uid="{B648958C-958A-4E44-B1F6-4F4D9FBA72A0}"/>
    <hyperlink ref="AF323" r:id="rId82" display="https://drive.google.com/open?id=1-NZI05veWM9JsMnSR0VLVKUCCcXy5SVu" xr:uid="{3A77289F-D6CF-446F-A3D9-1C3693E72A1F}"/>
    <hyperlink ref="AF324" r:id="rId83" display="https://drive.google.com/open?id=1Vswqsh9FoK694pCqS7eo0cLhjQsQctbq" xr:uid="{1DC482FB-442A-4C99-98E8-FE0ED73F99A5}"/>
    <hyperlink ref="AF325" r:id="rId84" display="https://drive.google.com/open?id=1NJ8T0EIP4YKoyI1S7mdwj2YEyQtHk66o" xr:uid="{74DCEDB6-64FE-4586-A1B4-84048A5C93D9}"/>
    <hyperlink ref="AF326" r:id="rId85" display="https://drive.google.com/open?id=1ozMemoHQ9m2PPxAm5tUNe36pdl6AW2b4" xr:uid="{A6D30C85-A198-4CB2-8C5A-947CF3BE17BF}"/>
    <hyperlink ref="AF327" r:id="rId86" display="https://drive.google.com/open?id=1Cys_0fhT8J5Xm5cb5e7IFodn1SRBtalj" xr:uid="{2E03A4BF-BA41-4C77-8F42-39146C1236D5}"/>
    <hyperlink ref="AF328" r:id="rId87" display="https://drive.google.com/open?id=15D-P-OOTdUvwy7knaxH7dNoN_ZvbJQ73" xr:uid="{97EFFDF0-32EB-4DD8-9D90-D229710E6E50}"/>
    <hyperlink ref="AF329" r:id="rId88" display="https://drive.google.com/open?id=1xXm_IQ2MibkGWe2Jsg_Z7VlfeEu4n1zY" xr:uid="{B068CD71-D5BD-42AB-A8BE-65D8518192A1}"/>
    <hyperlink ref="AF302" r:id="rId89" display="https://drive.google.com/open?id=1U_j_ENgjsWZeZpyXyd-PlgWKmdXp0Tdc" xr:uid="{0133DD7E-A152-4C95-9351-3CFFCCE2A3E3}"/>
    <hyperlink ref="AF351" r:id="rId90" display="https://drive.google.com/open?id=1utbLuzc9e1rOKnl45XE1Hmr2_yAy_Wyn" xr:uid="{D36A0BE9-9F38-4D6C-A332-F60D7B2B3123}"/>
    <hyperlink ref="AF352" r:id="rId91" display="https://drive.google.com/open?id=1wmXhv2ZUSwCN4sSZSsx76d5jOiXv-xSX" xr:uid="{3F3DD998-952B-4BAA-88B0-6FBD83269672}"/>
    <hyperlink ref="AF355" r:id="rId92" display="https://drive.google.com/open?id=1mA67fvnKpO0i2kXvGEl5B2qYj5y2P1UE" xr:uid="{BB6CB301-570F-48E8-B91A-A8F60DB25825}"/>
    <hyperlink ref="AF358" r:id="rId93" display="https://drive.google.com/open?id=1N0UAYbyHDYaHb5_7cNjsrIomMcyduFsy" xr:uid="{485F24CC-B51A-4D05-9C5E-874E56C7FA37}"/>
    <hyperlink ref="AF359" r:id="rId94" display="https://drive.google.com/open?id=12a_pA_1vD-GVtoUoxX9qBoSIOcjOSez3" xr:uid="{5DF416C4-FFCF-4D90-B324-5229E02551DD}"/>
    <hyperlink ref="AF360" r:id="rId95" display="https://drive.google.com/open?id=1P3DtsNlxOX6mupzZyxJZTSMJHwBWofbP" xr:uid="{3C27CB9F-C1C5-4747-9E0F-B1D761EFDE4D}"/>
    <hyperlink ref="AF362" r:id="rId96" display="https://drive.google.com/open?id=14TeZBCjvJ6lf0GtqEBd1B5noBVK23E7S" xr:uid="{60EB81E5-3B87-4EB8-B561-C865A3154D2E}"/>
    <hyperlink ref="AF364" r:id="rId97" display="https://drive.google.com/open?id=1KufluAzvk2ZM6Cr95k_co6ol1YZdN5-Y" xr:uid="{6C723AA6-C0D5-4DAC-8747-6CBD50382DC2}"/>
    <hyperlink ref="AF368" r:id="rId98" display="https://drive.google.com/open?id=1_4GyCqs7sUMBDDGwHpkndZfb4xFtdRlY" xr:uid="{8918D65B-13A7-4153-B0D2-642CD3C434BA}"/>
    <hyperlink ref="AF373" r:id="rId99" display="https://drive.google.com/open?id=1_kLQhDs77vI1jsG_EQmQpzFBzZIJXOWc" xr:uid="{A929C40C-9240-4A3B-9EA0-735BB1F94163}"/>
    <hyperlink ref="AF374" r:id="rId100" display="https://drive.google.com/open?id=1S47WhlR8HtqlhSOgpx087dS0c3lP8aLM" xr:uid="{03C28CAC-A35D-4BDA-A30A-199B27BFC3A9}"/>
    <hyperlink ref="AF375" r:id="rId101" display="https://drive.google.com/open?id=1m_JR85_mPAZZk6W71iKtj6djVHQdMenu" xr:uid="{E17DA73F-9AD3-4BBD-931F-1ECD5C6E76D2}"/>
    <hyperlink ref="AF376" r:id="rId102" display="https://drive.google.com/open?id=1FD6vNR5VPx2LRwnyrXwGo9KwQN1nBHET" xr:uid="{29EA7D4E-9B68-4BDC-990B-0D12AB40B020}"/>
    <hyperlink ref="AF377" r:id="rId103" display="https://drive.google.com/open?id=16w1z1UOCPaYx-ChUvJ2xhqHCH9WS_9m4" xr:uid="{617A4AEB-6180-435E-8666-01158C57B0B4}"/>
    <hyperlink ref="AF380" r:id="rId104" display="https://drive.google.com/open?id=1NAIC4vDvvz2Kf4uMzgdYQ8vX2-oiezCk" xr:uid="{9CDBEA85-21BA-4F5C-993A-A76632B60EED}"/>
    <hyperlink ref="AF382" r:id="rId105" display="https://drive.google.com/open?id=1FZMnolA7dLfvo_pWxtLi7rLjWLZzN3pV" xr:uid="{0AE68571-7ADD-4BA9-8538-F6F6B2B847D5}"/>
    <hyperlink ref="AF383" r:id="rId106" display="https://drive.google.com/open?id=1fhbexcYQGaBgrWhn_jByoYcznx4NJaQW" xr:uid="{5BB70193-2259-4DF8-8634-7184037A4DE0}"/>
    <hyperlink ref="AF384" r:id="rId107" display="https://drive.google.com/open?id=11L9zD--qYgqy7nhnv8neP_xcTaaql-WY" xr:uid="{FC520C02-2322-4AAB-94F3-B93DEEDB2DCF}"/>
    <hyperlink ref="AF385" r:id="rId108" display="https://drive.google.com/open?id=16i2UqqVDl3Xea3267xLYuh-thmqUbGCu" xr:uid="{7C11D9FE-9D5B-4DE8-8BF3-8A19942155CF}"/>
    <hyperlink ref="AF386" r:id="rId109" display="https://drive.google.com/open?id=1p2SB2Mss3HsPrVGvjeBmPjSExwI_Jeil" xr:uid="{85ACC936-C9E7-4788-8817-B25FE302A6D3}"/>
    <hyperlink ref="AF387" r:id="rId110" display="https://drive.google.com/open?id=1wCQdCJZWBVx8xV_JHgPuLBLDYxcMwmJo" xr:uid="{A307A0BE-C96B-4582-83F1-9CCCD12923F4}"/>
    <hyperlink ref="AF388" r:id="rId111" display="https://drive.google.com/open?id=1o95O_9Q4K2XOBDLoYpcCfCkTwQRY1r-r" xr:uid="{A0AE0597-F459-48B1-8586-72F8CA72FEBB}"/>
    <hyperlink ref="AM311" r:id="rId112" display="https://drive.google.com/open?id=17Mom1BcezSSZ9JVCgcUlhnFWGoi9HkHK" xr:uid="{F1C45CA8-39B2-45B9-9683-F587F06EDA34}"/>
    <hyperlink ref="AM361" r:id="rId113" display="https://drive.google.com/open?id=1CiD82RMnSvdexjDzNGWzNQvk82fyhXTM" xr:uid="{2B764070-E783-4276-A409-FC54B4981F69}"/>
    <hyperlink ref="AM367" r:id="rId114" display="https://drive.google.com/open?id=1DWJPjXLXgUC82spHxVoNCQi9LOga33xU" xr:uid="{01B7D200-B8FF-4F93-9B11-355CFFB42110}"/>
    <hyperlink ref="AM369" r:id="rId115" display="https://drive.google.com/open?id=1ys9rkFXVtp0uXc-aOPCegIibxZIHS2QE" xr:uid="{71E37CDC-A860-4C34-8EDB-4888F81B027A}"/>
    <hyperlink ref="AM374" r:id="rId116" display="https://drive.google.com/open?id=1rqbxzssG4y6WJJgPaPjamszATbQuTFuB" xr:uid="{0732E627-3D8C-4CFF-B6D9-2C3B99C3E56F}"/>
    <hyperlink ref="AK202" r:id="rId117" display="https://drive.google.com/open?id=1I0tyuzkY9m5bfqs0jRu6pC7QzXErF3-U" xr:uid="{52B11669-0159-442F-B61A-5A1C5D498C75}"/>
    <hyperlink ref="AK230" r:id="rId118" display="https://drive.google.com/open?id=1PwH-PPU9JIMvK05bdPyzO7kP3eCtIrTv" xr:uid="{509E7E8A-9413-45B1-AA11-B14E6D1024B3}"/>
    <hyperlink ref="AK234" r:id="rId119" display="https://drive.google.com/open?id=1Xkgtm0z_l5avD3htivrkuSXYm7hl8oqT" xr:uid="{5E994145-EF99-4358-9109-FF23DDEFD24E}"/>
    <hyperlink ref="AK250" r:id="rId120" display="https://drive.google.com/open?id=1sdhyfuhdvh1Y8LMx4gdRn-TmPtyVYCog" xr:uid="{C19A0CE6-971C-4469-9B11-A70086E3F422}"/>
    <hyperlink ref="AK270" r:id="rId121" display="https://drive.google.com/open?id=19oYTRf_YQVuLQqYaOqRwbjFYYdT8WHp7" xr:uid="{32960C60-34EC-459A-9B30-FFFC91BD1D7E}"/>
    <hyperlink ref="AK275" r:id="rId122" display="https://drive.google.com/open?id=1fPDoP51fEpBNTxVmgNkD1NqlBTHFBXjX" xr:uid="{0648C266-631B-421C-8C1B-EFEAAB811394}"/>
    <hyperlink ref="AK282" r:id="rId123" display="https://drive.google.com/open?id=1XT7r0ir8z025KG3871nWux5wjp4hliMw" xr:uid="{5F8C5179-8B83-4DF0-957F-1C1ADDB77977}"/>
    <hyperlink ref="AK286" r:id="rId124" display="https://drive.google.com/open?id=1oF72ZK5QxN7KURqHpoXUr19dNZhyyP0B" xr:uid="{FEAEC8F8-E5DB-4D7A-A294-788DC7AD40AA}"/>
    <hyperlink ref="AK287" r:id="rId125" display="https://drive.google.com/open?id=18-INdpqcw3o2-IDcccbhKPMB_NnMhwvz" xr:uid="{F48BCDC1-986A-4E85-8215-ADCDAA672580}"/>
    <hyperlink ref="AK288" r:id="rId126" display="https://drive.google.com/open?id=1ul_yrdZlx-8BLJsM184s0h8VQfp_Sp8v" xr:uid="{B8743F61-06CA-4C65-B68A-A00A352C0E76}"/>
    <hyperlink ref="AK293" r:id="rId127" display="https://drive.google.com/open?id=15e715oYMA2MPUgFD2jwLwB9_en359_fs" xr:uid="{BC699687-CBCA-47B7-81D8-72E989079463}"/>
    <hyperlink ref="AF200" r:id="rId128" display="https://drive.google.com/open?id=1Hwt1qdUuQyYWOefgjowHv1oj_vapX3Rt" xr:uid="{AAC2B8C1-4A74-46F4-A60D-F06C59845A01}"/>
    <hyperlink ref="AF201" r:id="rId129" display="https://drive.google.com/open?id=1L_7gsotqn4948Spux_LfWc_FmZb8eu_K" xr:uid="{29080814-A111-454C-8BE6-C6377BED242E}"/>
    <hyperlink ref="AF202" r:id="rId130" display="https://drive.google.com/open?id=1bA_2FKXt1FFRFOWOyjTEvK5lUqu1D7gu" xr:uid="{8E75B842-8FAB-487A-849C-C6EE112014AB}"/>
    <hyperlink ref="AF203" r:id="rId131" display="https://drive.google.com/open?id=13qDbg7ZVeQGPUmdSxv-7UJevvghCPg_8" xr:uid="{D4243306-5DE9-4400-AB6B-C567DBA71D92}"/>
    <hyperlink ref="AF204" r:id="rId132" display="https://drive.google.com/open?id=1l5lvEXpc4UNRuLcw0GKv8t-4WqJsJb4c" xr:uid="{57DED700-1C27-4766-B12A-56203E8B3DAC}"/>
    <hyperlink ref="AF205" r:id="rId133" display="https://drive.google.com/open?id=1EBsZXCLBSiS3uTJMujLjljeKQZTARPRy" xr:uid="{85325468-2886-485E-A0DC-A1D64384936F}"/>
    <hyperlink ref="AF206" r:id="rId134" display="https://drive.google.com/open?id=1JG8kOdvfu78U9MBF6oLVe1ZBJm5muOBe" xr:uid="{EA9F4AB3-B5A6-452F-AD57-68D0F0C0EBB4}"/>
    <hyperlink ref="AF207" r:id="rId135" display="https://drive.google.com/open?id=1yApiUk66YteX89ytxZxs_ayXtlPFW7A6" xr:uid="{EF870A3E-4BE1-441B-99D2-6C291E239AF0}"/>
    <hyperlink ref="AF208" r:id="rId136" display="https://drive.google.com/open?id=1szCqoxWC325FWVdIl5168ane3AYGnZXs" xr:uid="{142DFD09-A078-4113-84DE-B6186DFF7BB3}"/>
    <hyperlink ref="AF209" r:id="rId137" display="https://drive.google.com/open?id=1aVPgAR9PGNPSvm6Y09aWJWXs-fe3JnYf" xr:uid="{42496B1B-5081-4210-92FF-8AC668C21FE2}"/>
    <hyperlink ref="AF210" r:id="rId138" display="https://drive.google.com/open?id=1o31WIeu0XZMZOxIMaH6I9KYosHDx3MQR" xr:uid="{B622561C-205C-4CC5-877D-26550520FBB5}"/>
    <hyperlink ref="AF211" r:id="rId139" display="https://drive.google.com/open?id=16k0-F7Ght0_u_UoRWcmqpyJu0SSpRTvF" xr:uid="{D0CEA74C-01A9-482D-958E-8DF3CF0AEDF7}"/>
    <hyperlink ref="AF212" r:id="rId140" display="https://drive.google.com/open?id=1cHwlHyFq7rtNGy5KoBFY0-d-hGMVKZs5" xr:uid="{B3E62E7A-E4C3-45EB-A779-32C071F73B47}"/>
    <hyperlink ref="AF213" r:id="rId141" display="https://drive.google.com/open?id=1Bn1CSYSHp6KOqZFXvvUdL0K__20JON49" xr:uid="{DA02C68E-F997-43C2-80CF-34510D0E4B55}"/>
    <hyperlink ref="AF214" r:id="rId142" display="https://drive.google.com/open?id=13Quf3fmAjRY2VErjED5-XeCX4onT76ZA" xr:uid="{1BBFA27C-1964-47AE-9398-AA80E89893F8}"/>
    <hyperlink ref="AF216" r:id="rId143" display="https://drive.google.com/open?id=1p5t4IcpJT6pfCIfUt0-AIqV6xa2xLhJf" xr:uid="{D2959979-EABE-4C5F-82D1-838490B87209}"/>
    <hyperlink ref="AF217" r:id="rId144" display="https://drive.google.com/open?id=1xDmtsN56dDjSb-7_0XpWU1OKSP9j-15G" xr:uid="{DA5E4017-360D-461B-9D7B-65F8CB50EBE1}"/>
    <hyperlink ref="AF218" r:id="rId145" display="https://drive.google.com/open?id=1n1tE2RGgWWFrejB6zsn_B0b6ennpxYY5" xr:uid="{45A28382-A708-4958-9DBC-C9E19738DE01}"/>
    <hyperlink ref="AF219" r:id="rId146" display="https://drive.google.com/open?id=1317eW-AVexe73ltuGdIB8uDhzDtS_ppe" xr:uid="{A21EFCCC-4EF4-4BBE-A74F-1B6DED493995}"/>
    <hyperlink ref="AF220" r:id="rId147" display="https://drive.google.com/open?id=1ek-fqZIq1wEtJ4alJQBKiBtgKW2Ka870" xr:uid="{5F7FCBD8-2A0C-4137-93ED-EDC41F06531E}"/>
    <hyperlink ref="AF221" r:id="rId148" display="https://drive.google.com/open?id=1PWAgXG6IMU65hmFClpmSRyH39V_HdRF4" xr:uid="{3CED9DB7-D1BD-4C7E-8436-4BA79219CA08}"/>
    <hyperlink ref="AF222" r:id="rId149" display="https://drive.google.com/open?id=1CARau02m9h3RydL8wDHgfp7X2hZ2nCy3" xr:uid="{D9A047C8-C306-46DF-8408-37205054E2A0}"/>
    <hyperlink ref="AF223" r:id="rId150" display="https://drive.google.com/open?id=1QfLfTs0oe31MxwoR15wcHmzFZySLku3c" xr:uid="{960EFECF-8AD4-4440-A82C-D1D4A4DC3848}"/>
    <hyperlink ref="AF224" r:id="rId151" display="https://drive.google.com/open?id=1p_dAB9LtHK4PRFnhXrFjv-n2IEyI1eVQ" xr:uid="{3838E72D-8973-478D-A971-4AE38B2F595A}"/>
    <hyperlink ref="AF225" r:id="rId152" display="https://drive.google.com/open?id=15C7GWbJjiFR3UEeFd7prxrg4Z_mff8T_" xr:uid="{E414CE4A-2BB4-44CA-BA6D-880285F0BAFE}"/>
    <hyperlink ref="AF226" r:id="rId153" display="https://drive.google.com/open?id=1pe7qAminA-irSJyN7jrN0y70NRGduCBC" xr:uid="{632C96A9-907E-4B9C-86F8-892968934809}"/>
    <hyperlink ref="AF227" r:id="rId154" display="https://drive.google.com/open?id=1pYNJAwX5HeerijDrS-9dOZFThLZxTenC" xr:uid="{02E358D4-575E-4A4E-9ED3-F8E4D0E405C0}"/>
    <hyperlink ref="AF228" r:id="rId155" display="https://drive.google.com/open?id=1smxIgvTeFdzTLIWNwojiNZuOj3hs-yBK" xr:uid="{6A9FED66-7649-4D3C-8A38-83F47B9A48FF}"/>
    <hyperlink ref="AF229" r:id="rId156" display="https://drive.google.com/open?id=1bKO57VjlQ4PBcuNThH5N1spr4kPBMI5z" xr:uid="{3DD9061E-FB64-4E62-A4E6-6348E8EF4084}"/>
    <hyperlink ref="AF230" r:id="rId157" display="https://drive.google.com/open?id=14VcCVZVLSyzRgHf2kjOk5EyKDrMWAFJJ" xr:uid="{225C5B64-6D76-47ED-BF43-EB4D49FAA4F3}"/>
    <hyperlink ref="AF231" r:id="rId158" display="https://drive.google.com/open?id=1AavGvW-QU3zA0lpyl1NihrpUFD4nImfF" xr:uid="{B9B30DAC-574D-453F-B4D4-439855118F04}"/>
    <hyperlink ref="AF232" r:id="rId159" display="https://drive.google.com/open?id=1ip-GIOt3Ef88LSzP7xtAeJoTx7Ry8mbh" xr:uid="{AE78D132-034C-408F-BCDB-4D90F2342CA4}"/>
    <hyperlink ref="AF233" r:id="rId160" display="https://drive.google.com/open?id=1oOJ4LFb6g2-3ARsCDWzYfTRPHGQV6lN1" xr:uid="{0D43354B-2446-4EEA-A3FD-347C03B52906}"/>
    <hyperlink ref="AF234" r:id="rId161" display="https://drive.google.com/open?id=1nksaSw8jKX6R9YUO0uHz2VUblUwONwT5" xr:uid="{1E7C4165-53A8-4505-B2EB-602ACBF41BFA}"/>
    <hyperlink ref="AF235" r:id="rId162" display="https://drive.google.com/open?id=1_lHupttaw1JvMdPUPDXIuolXFYbihgcu" xr:uid="{6322848B-9DC6-4C61-97B9-E0259E8E3A55}"/>
    <hyperlink ref="AF237" r:id="rId163" display="https://drive.google.com/open?id=1qpP7LybKs_coZ9IjdZmE2UZDmH3Rfdea" xr:uid="{B722C0D4-DDF1-42BA-A6C6-A7F862F3224A}"/>
    <hyperlink ref="AF240" r:id="rId164" display="https://drive.google.com/open?id=1cgwS-jShScLyxEENhILLSZrsyGEw7KUn" xr:uid="{BB4328B5-8E0A-487E-A574-BD5B45D5940E}"/>
    <hyperlink ref="AF241" r:id="rId165" display="https://drive.google.com/open?id=18IjYyUCauDInP30DAMU76rMY5q3kdT9T" xr:uid="{16586071-7CAB-4799-BB20-6ED0ED2BC84B}"/>
    <hyperlink ref="AF242" r:id="rId166" display="https://drive.google.com/open?id=1qgH17Su-eFvr0kmLICDRhbycZxI_Nt7d" xr:uid="{2B9A33DA-A388-4DCC-B1DA-A3317F9EEBC3}"/>
    <hyperlink ref="AF243" r:id="rId167" display="https://drive.google.com/open?id=1uVJB8eiRCaM94jp4fKC21hZQdZemNzKX" xr:uid="{B91558F0-1C6C-4BE9-829D-FE9A8E3AE171}"/>
    <hyperlink ref="AF244" r:id="rId168" display="https://drive.google.com/open?id=1iqPe7T61c095_prPrh7dUyZxKu2eAKvZ" xr:uid="{9F139043-6D1B-4056-8405-96C5BC1F2294}"/>
    <hyperlink ref="AF245" r:id="rId169" display="https://drive.google.com/open?id=1Zc7Mtq3rxy_hcTDy6AQFrnAm_ppZClPb" xr:uid="{9E1CD0CF-9DA3-477B-9864-A90C3BFD0571}"/>
    <hyperlink ref="AF246" r:id="rId170" display="https://drive.google.com/open?id=1l9ddXCGPqdT9KmPLn1koGwBF7ko8ZCC7" xr:uid="{4AFEBD0F-6E41-4DB3-AB7F-CFFDE2FF700E}"/>
    <hyperlink ref="AF247" r:id="rId171" display="https://drive.google.com/open?id=1LA9IyO8idWOPd0WXUfbh92TzLBhxPMFV" xr:uid="{113070DC-5FBE-495F-BB1A-E19FDBF75F86}"/>
    <hyperlink ref="AF248" r:id="rId172" display="https://drive.google.com/open?id=1-Nn8LTHhnifxvd1sReK2QPNqSVeGIFF6" xr:uid="{23420E2F-D4D3-4ED4-AAC3-BBEDA3A276E1}"/>
    <hyperlink ref="AF249" r:id="rId173" display="https://drive.google.com/open?id=1itKRuvtT2VIZ3d6Em2aRNj5sJSSJsP68" xr:uid="{57879A19-CEB3-48C7-915E-3EC5BB7C7A4B}"/>
    <hyperlink ref="AF250" r:id="rId174" display="https://drive.google.com/open?id=1B2pHamacy9NRYr-kzqQ4AOmYxjduHS3f" xr:uid="{448BF029-D5B7-4499-A4CE-6D00BE0ECB3A}"/>
    <hyperlink ref="AF251" r:id="rId175" display="https://drive.google.com/open?id=1lbDuFP5k64y0fruF2hBPiYvvz5KS8uFk" xr:uid="{19868548-AB09-4179-820C-725BC194553D}"/>
    <hyperlink ref="AF252" r:id="rId176" display="https://drive.google.com/open?id=14dXCzlKgqRlH5nVpHtwojzrDPALuTTB6" xr:uid="{B7A86E31-F938-4D57-BD0D-7DBD719193AE}"/>
    <hyperlink ref="AF253" r:id="rId177" display="https://drive.google.com/open?id=1SAZGmdFlMZ1feI_yLs2RJTUqHf9mGuC-" xr:uid="{E988711D-2786-4708-8237-241654FFF231}"/>
    <hyperlink ref="AF254" r:id="rId178" display="https://drive.google.com/open?id=10_vp7CVWgqFJ12uQ_piNVtLOVABM2DjB" xr:uid="{581D1BF5-AC43-48E2-A195-699BC93EF93F}"/>
    <hyperlink ref="AF255" r:id="rId179" display="https://drive.google.com/open?id=1Lcsw1cLwupWaj-YKPIXcrpzwwkUdyJ78" xr:uid="{0345726D-CC13-4AAC-AADF-9358565F2CDD}"/>
    <hyperlink ref="AF256" r:id="rId180" display="https://drive.google.com/open?id=1mSHrXVtaPx72P-SgK1o-QC2xMEcwVJFU" xr:uid="{4A8AFDCF-B75E-4919-81D4-EE6A42741F48}"/>
    <hyperlink ref="AF257" r:id="rId181" display="https://drive.google.com/open?id=1gGKaEOgvYZh1sVl_oFCwp0yDt8mnJ1iI" xr:uid="{B560EDC0-333A-4DFE-80B3-812FDDB74070}"/>
    <hyperlink ref="AF258" r:id="rId182" display="https://drive.google.com/open?id=1q4MA8xTNIfVYE4zgGaviPPPTR85yYHUk" xr:uid="{21AD92AD-55D3-462B-9FBE-B9E731F0C012}"/>
    <hyperlink ref="AF259" r:id="rId183" display="https://drive.google.com/open?id=1zA-bieQpn8x4O5FsjZ9xjxFBYGYD2ipA" xr:uid="{44FA688A-9E50-4041-B0D5-6C1BE47CC495}"/>
    <hyperlink ref="AF260" r:id="rId184" display="https://drive.google.com/open?id=1GeEOHd1MaWmWEfokL73qPJPxDuXfBL0c" xr:uid="{C225483C-5461-44B6-A99C-56A6E8B2667F}"/>
    <hyperlink ref="AF261" r:id="rId185" display="https://drive.google.com/open?id=1dv2DIe8V-1t5e9mGh_jspduRa45ey9x1" xr:uid="{610E3847-A777-4C06-BC62-0545C32C77F4}"/>
    <hyperlink ref="AF263" r:id="rId186" display="https://drive.google.com/open?id=1GHpvZb4fsVlk8w1hUoXLjSIYn_RYSIy7" xr:uid="{407573E3-068A-4CF1-9DA3-1867E74F4075}"/>
    <hyperlink ref="AF264" r:id="rId187" display="https://drive.google.com/open?id=1T4ZTL5UX0YVoWRXAhQopk11q9jhz449o" xr:uid="{9D635D44-A0C6-49EF-9B9A-BA3D99397FE3}"/>
    <hyperlink ref="AF265" r:id="rId188" display="https://drive.google.com/open?id=1IUCCuzv3ko1NLZHJjJagWLhTFfC76_Iv" xr:uid="{6E3DA8D3-4353-4497-9C17-0CBD5FF24D1B}"/>
    <hyperlink ref="AF266" r:id="rId189" display="https://drive.google.com/open?id=1kbZt5j737EIEulID1k-xJaYD8lF6Lx5K" xr:uid="{C36F1C48-3D87-46FE-B7C9-E05FC85250FC}"/>
    <hyperlink ref="AF267" r:id="rId190" display="https://drive.google.com/open?id=1wiIWivteoG5Be4olDMzlii-tJpopom-b" xr:uid="{FAB2A34F-DF1E-4EED-B6D7-E399C9178A63}"/>
    <hyperlink ref="AF269" r:id="rId191" display="https://drive.google.com/open?id=1jELTohSYgXYwjW7oRlqUBEN_OWtTSbyg" xr:uid="{AE6836C6-53AE-4446-85F5-A41E8DE09CEB}"/>
    <hyperlink ref="AF271" r:id="rId192" display="https://drive.google.com/open?id=1BrnjPhDpzHg3iFnFkv_m8drXznHiO-2S" xr:uid="{63FBEA6B-E89A-4C05-9AEE-D72DB470C361}"/>
    <hyperlink ref="AF273" r:id="rId193" display="https://drive.google.com/open?id=1Mh53SmUvIGEPxjPp4EaKquR2rcHeOK5-" xr:uid="{285A001D-AE87-4E35-B48D-05B2793E68AD}"/>
    <hyperlink ref="AF274" r:id="rId194" display="https://drive.google.com/open?id=1nssG4mW1HA8UxxuxNIe9e4FLy0-SSuXJ" xr:uid="{BF6E20C0-B79B-4383-AE04-DA1DC856D5B5}"/>
    <hyperlink ref="AF275" r:id="rId195" display="https://drive.google.com/open?id=147A0XqDsqK2l6nREPKchEaqRG2z-8l89" xr:uid="{297DA088-ED18-47BE-A0FF-3144069A146B}"/>
    <hyperlink ref="AF276" r:id="rId196" display="https://drive.google.com/open?id=10rim1QCokqyNhyPpETr34Vs9RpsgK28t" xr:uid="{99489BB4-408F-45C9-8097-52E2004562F0}"/>
    <hyperlink ref="AF277" r:id="rId197" display="https://drive.google.com/open?id=1-fbLsAGd798xuq2uOOxVVjcTMmX-8Ns9" xr:uid="{6F0E7340-864F-4BD0-8783-98B17A15D2F7}"/>
    <hyperlink ref="AF278" r:id="rId198" display="https://drive.google.com/open?id=1U4bcvsxnAmsTLMe-BZkOtJTk8KmVmrKs" xr:uid="{E9F6CD97-877D-4F1B-9A96-07218A4E9721}"/>
    <hyperlink ref="AF279" r:id="rId199" display="https://drive.google.com/open?id=1NBobw4s4iSPgbEcXhAPRkyFfqg3cINmk" xr:uid="{92782772-979F-4F72-812D-4C00A9BDABC2}"/>
    <hyperlink ref="AF280" r:id="rId200" display="https://drive.google.com/open?id=1UJjGgonJOFKyWewDYX0yr37DS3G6jfXx" xr:uid="{A51CB977-F6CC-4A55-B0A4-5DD5B11644ED}"/>
    <hyperlink ref="AF281" r:id="rId201" display="https://drive.google.com/open?id=1wq8RaMAwGIpLZjnLtUF73FpLAtHPuxdM" xr:uid="{7BD5FEB2-16C0-4EBF-964D-C2E02F8179F4}"/>
    <hyperlink ref="AF286" r:id="rId202" display="https://drive.google.com/open?id=1t0cyfF6Klkm-TxrQ6hVDYou3AGFhe7dU" xr:uid="{9585A176-0383-48D3-9D9F-D0C4E009901E}"/>
    <hyperlink ref="AF287" r:id="rId203" display="https://drive.google.com/open?id=1VHbg8RiHQ3E31OuztxK2a_OqzMrJqwFa" xr:uid="{6891AA3C-58FC-4494-9845-30838BEF0698}"/>
    <hyperlink ref="AF290" r:id="rId204" display="https://drive.google.com/open?id=10SupVlAjTMWHuMiwHX2DPLvHefrJ3R1X" xr:uid="{DA8F9FDD-5FE0-4EFF-87FB-98B314FEBDA3}"/>
    <hyperlink ref="AF291" r:id="rId205" display="https://drive.google.com/open?id=1HIK3p8e-KhygIvyyP5QOJSkp8voi8YNM" xr:uid="{853297C8-8173-4910-8011-A0CF35F89DD7}"/>
    <hyperlink ref="AF292" r:id="rId206" display="https://drive.google.com/open?id=1WdhDEDANOvRL5_JQiWAVOY88CmGoGOe9" xr:uid="{66106A26-405D-4231-A9A5-0016E1C62B1A}"/>
    <hyperlink ref="AF299" r:id="rId207" display="https://drive.google.com/open?id=1bOVNqWFOAAHFtT763x17q1FTpEC_rMzq" xr:uid="{5AC3BAAA-15D0-4AE4-BFEA-B60884483E09}"/>
    <hyperlink ref="AM282" r:id="rId208" display="https://drive.google.com/open?id=1qOhX-akPtAF3HL_Sg_RsAoC36JK61EPn" xr:uid="{C7313883-C3D4-40CD-993F-1D8FDCF45A4F}"/>
    <hyperlink ref="AM287" r:id="rId209" display="https://drive.google.com/open?id=14WUsiElJ91SKm7h5sIX0zkfc2Vn3o4n5" xr:uid="{5DB3F7DE-5896-4723-91E2-5D182A1641C3}"/>
    <hyperlink ref="AK173" r:id="rId210" display="https://drive.google.com/file/d/1lRvurMCkxjjM9KPETGuvv6GjWJ8lpT9S/view?usp=share_link" xr:uid="{0BC72F79-6C45-4BF3-972B-702B04DC0C8C}"/>
    <hyperlink ref="AK175" r:id="rId211" display="https://drive.google.com/open?id=1qzoJzKWiJxKTtlGjQuskqj75Bn8k4UUY" xr:uid="{AE6DEAD0-E0B5-42B6-A775-E154ED19F87B}"/>
    <hyperlink ref="AE164" r:id="rId212" display="https://drive.google.com/open?id=19KkfmyBSc4hNxklUXV5-w5ojds9K1RF6" xr:uid="{4534D126-418D-4281-983D-09120695D42A}"/>
    <hyperlink ref="AK164" r:id="rId213" display="https://drive.google.com/open?id=1TjWZgMPyE4cRiC4p3E7D9Cv3tjs94-38" xr:uid="{A17D3249-B5DD-4B53-A7AB-4404285DFE77}"/>
    <hyperlink ref="AM163" r:id="rId214" display="https://drive.google.com/open?id=1rq72F3BiPpa6mFvIs_hx_yXAsQmjUzVS" xr:uid="{51BAE932-9DBD-47EC-A386-6AEBB0D41B61}"/>
    <hyperlink ref="AE163" r:id="rId215" display="https://drive.google.com/open?id=1TB6dIFATuL6bgkfzRYgleRNRJGJvQdTk" xr:uid="{722DF49D-A045-4E96-8B5D-205105782AD6}"/>
    <hyperlink ref="AE162" r:id="rId216" display="https://drive.google.com/open?id=1oJv1o78PGyVGA8FGdb8jRH8HhcHeDrDB" xr:uid="{872756BC-B48C-470E-AC9D-21DB8113735F}"/>
    <hyperlink ref="AE161" r:id="rId217" display="https://drive.google.com/open?id=1sITIR7seRP7ZiY80b3hhZIubjktUD8Zj" xr:uid="{047BADEE-D59A-417C-B22C-85832D018D00}"/>
    <hyperlink ref="AM160" r:id="rId218" display="https://drive.google.com/open?id=15ZWh5mEXtkRFQS8OuFZUTX3BeybtV7yw" xr:uid="{896B5012-5B81-4647-BB6E-2BE191C961F5}"/>
    <hyperlink ref="AE160" r:id="rId219" display="https://drive.google.com/open?id=1VzKWBwWTN9FWlxuFg9txNsFkOMY00-ua" xr:uid="{4A717AB7-6B4F-47EF-8975-804665FC6AF5}"/>
    <hyperlink ref="AE159" r:id="rId220" display="https://drive.google.com/open?id=1pR0RbObIvvg0o1WfKPiEaXzopy5NInW6" xr:uid="{BC079CDC-011F-4429-8A15-AEAC4BD79998}"/>
    <hyperlink ref="AE158" r:id="rId221" display="https://drive.google.com/open?id=1LscqBRX36_ZqMmkRinP5cRgsXzt4E4tF" xr:uid="{6E8081F3-5225-4FC9-88B7-5676C5CEEEDE}"/>
    <hyperlink ref="AE157" r:id="rId222" display="https://drive.google.com/open?id=1SwxV45rMcpEnaBtN3Mb85yWKEWqbFLvV" xr:uid="{CFA204F6-4894-4C50-8569-0E7B23433CFD}"/>
    <hyperlink ref="AE156" r:id="rId223" display="https://drive.google.com/open?id=1d-FEvf6ZfQnk-RWeduayJEYYdI-09RRl" xr:uid="{A1192498-4040-46C5-A1FB-B34DCA46E099}"/>
    <hyperlink ref="AE150" r:id="rId224" display="https://drive.google.com/open?id=1OEiliiGEcdMtiK8Npt-sLuF1ioHxtZYo" xr:uid="{F054E0CC-FDF3-4170-9395-CFBF585D9584}"/>
    <hyperlink ref="AE154" r:id="rId225" display="https://drive.google.com/open?id=1_Rq5Yd_txxeU-qvo0yrfCA0YkPVW2F78" xr:uid="{9A7CE7FA-89CB-4E8E-AB4A-C23A5C4A2A93}"/>
    <hyperlink ref="AE152" r:id="rId226" display="https://drive.google.com/open?id=133xCp82Z_vBPWofkPIdUdNOwGzM0r4j8" xr:uid="{37339216-BE16-4185-A9C2-A105D56C84A8}"/>
    <hyperlink ref="AE151" r:id="rId227" display="https://drive.google.com/open?id=1if00Lihmi4CHHC8T2yE2eBKNoCjFoFMX" xr:uid="{8ECF83D4-AE7B-4594-94F4-F9EBADC36666}"/>
    <hyperlink ref="AK147" r:id="rId228" display="https://drive.google.com/open?id=152W9Aj-LO2yrGCCoXYc1asLsEhS-PYei" xr:uid="{86E6EE50-3D58-486B-B6A9-4676CA950C48}"/>
    <hyperlink ref="AE146" r:id="rId229" xr:uid="{913CDE26-74EE-4F4A-8106-F6FA5238F880}"/>
    <hyperlink ref="AK146" r:id="rId230" display="https://drive.google.com/open?id=1E1zspwvEMp22LsbmOF-uUZ_Ab6YXWrAX" xr:uid="{1B8D5FE0-9A8E-4AF6-A3D6-AA886109D18E}"/>
    <hyperlink ref="AM143" r:id="rId231" display="https://drive.google.com/open?id=1caubCm1dQramwtEph4jt7yxFtHMVqv20" xr:uid="{79C50220-9A0E-469A-BB23-12FE8ED8F8E9}"/>
    <hyperlink ref="AK143" r:id="rId232" display="https://drive.google.com/open?id=10Wm6j4FBhtZLxROuA7P9gQt5BpXwDmY8" xr:uid="{AA6691EB-2043-4ABC-860E-0063C47CD256}"/>
    <hyperlink ref="AE138" r:id="rId233" display="https://drive.google.com/open?id=1eM0kj_Ntw5FWYW8hKEGIw2vdI76epa6r" xr:uid="{65F6ADCE-2B53-4D38-9E7E-F785ADC13E1A}"/>
    <hyperlink ref="AM137" r:id="rId234" display="https://drive.google.com/open?id=1sMI_6djyW6DxEKeBowZgqSnSGXXMve2C" xr:uid="{569DD594-223C-4F29-94E7-79334E5A0B71}"/>
    <hyperlink ref="AE137" r:id="rId235" display="https://drive.google.com/open?id=1L-YfoU3OBK1OWnCTx19lmfriIZR1_B2q" xr:uid="{089CB0DB-859E-4218-A37E-3606777F59A1}"/>
    <hyperlink ref="AK137" r:id="rId236" display="https://drive.google.com/open?id=1nj25Feqv5fQOv4HHNBoojVR5JIxCQ9du" xr:uid="{9771279F-54B9-4F3B-8ABE-A1D2BD0CC4AC}"/>
    <hyperlink ref="AM127" r:id="rId237" display="https://drive.google.com/open?id=1F5BsgM07nFVzmo56RKXLMBdrulBONrgD" xr:uid="{898F072B-A48D-4639-9DCE-AA394A2D30E9}"/>
    <hyperlink ref="AE114" r:id="rId238" display="https://drive.google.com/open?id=1PQO7LIMCJA5CmuD_9vmcypGslczB0vfV" xr:uid="{9E4154E8-196F-4825-AF68-3C450F1159A1}"/>
    <hyperlink ref="AE112" r:id="rId239" display="https://drive.google.com/open?id=1GQp_zTII7_hVgpBZzajRJJBx4V7Cks5g" xr:uid="{06BD42C0-0A8F-4B51-B8DB-258729AF2874}"/>
    <hyperlink ref="AE111" r:id="rId240" display="https://drive.google.com/open?id=1UqudAfyzwjU1N1G5BOVc280Mz23kBTuM" xr:uid="{6CD2D67F-4801-4C79-AB58-BDA4415A5CB2}"/>
    <hyperlink ref="AE108" r:id="rId241" display="https://drive.google.com/open?id=1EsxYDq-dfT1q6Go_6L1jQJ1tKP0VRF-R" xr:uid="{F1BCAC9F-92F9-48FE-BFE3-32D363AE6E80}"/>
    <hyperlink ref="AE106" r:id="rId242" display="https://drive.google.com/open?id=1uqIzFtg4KOt1Qju8KXOOy6DWlhpbbFZ-" xr:uid="{EDCE9B55-5DCF-47EC-AB3A-A70AD6A06562}"/>
    <hyperlink ref="AE104" r:id="rId243" display="https://drive.google.com/open?id=1gas2sjmW9kSa21vt-lg0kyyd0JItLBCW" xr:uid="{411F6E52-0FDC-4818-8CD6-4425AECDC3A8}"/>
    <hyperlink ref="AE103" r:id="rId244" display="https://drive.google.com/open?id=131wTNzedz_LcfeB_W1VFbJFS30jOlajM" xr:uid="{6DE9D287-E891-4AF7-8A01-9C92D53597CD}"/>
    <hyperlink ref="AE102" r:id="rId245" display="https://drive.google.com/open?id=1b47-jjU51qf1d_3ShM7kOC2g_rapVQbv" xr:uid="{FDB47237-5F97-4AD8-8DA3-84B1A4E2224E}"/>
    <hyperlink ref="AE100" r:id="rId246" display="https://drive.google.com/open?id=1PgEDBQeCOXoR55J57bHhBwUxQmAYJlvY" xr:uid="{EB75AE1C-8F5B-47BE-8B23-43A23EF14AA8}"/>
    <hyperlink ref="AE99" r:id="rId247" display="https://drive.google.com/open?id=1IDO5eo62iOyMTnGJwrfNvp5QD0pxyO8A" xr:uid="{CE948A88-4A8F-4D0E-9F4C-C120B125EA60}"/>
    <hyperlink ref="AE98" r:id="rId248" display="https://drive.google.com/open?id=1IDTHgLkLwFbiWejDn1bAIFyiyyp_6YPb" xr:uid="{DC85BE50-FC4C-4B3E-9F40-C8ED1376F8E3}"/>
    <hyperlink ref="AE97" r:id="rId249" display="https://drive.google.com/open?id=13u__ONGcANIn12Q5hhwh5JD-N2MGfjyU" xr:uid="{A7BEBE50-DE6B-44CF-BD91-17499EB7B2DD}"/>
    <hyperlink ref="AE95" r:id="rId250" display="https://drive.google.com/open?id=1QIh8T88oxBDH-wVnwp8dq7xISl4IMtO2" xr:uid="{3041E58C-3F63-4952-A5F5-32A269289BEB}"/>
    <hyperlink ref="AE94" r:id="rId251" display="https://drive.google.com/open?id=1PEg20I8oKD-vSGbKpqRqduYKwLmsDvsY" xr:uid="{E856D842-B313-44D4-849A-9CFF74C1DCF4}"/>
    <hyperlink ref="AE93" r:id="rId252" display="https://drive.google.com/open?id=1RquO_jvURnkjKpwcdy6rM5uyESLE5sMi" xr:uid="{8B5350A9-752E-49DF-9D60-0C7A02AB6D7A}"/>
    <hyperlink ref="AE91" r:id="rId253" display="https://drive.google.com/open?id=1cpGQg7NRENq4Pi-O_Ul58_WhRzblAP_V" xr:uid="{04BBB822-42EB-4864-ABC2-206886373EB4}"/>
    <hyperlink ref="AE90" r:id="rId254" display="https://drive.google.com/open?id=1pSCwhd-1brXJibJLH5I8lZ9DTKA94NbW" xr:uid="{6D228864-1207-4CA9-8990-56706D860DFA}"/>
    <hyperlink ref="AE89" r:id="rId255" display="https://drive.google.com/open?id=1J7c9MgQMj9BX7Hc3QF24OSM1Rc-ivqX2" xr:uid="{C97CC89E-67E9-42D8-9662-7563761DC170}"/>
    <hyperlink ref="AE87" r:id="rId256" display="https://drive.google.com/open?id=1goZCoC-oyZSAT8amN9n6jTtIMQmzDDmG" xr:uid="{CBD46D96-44B5-4217-A67D-B35304FF810F}"/>
    <hyperlink ref="AE86" r:id="rId257" display="https://drive.google.com/open?id=12KWGD0gd32xXSVSg3ngDGe8UlR2ivdcI" xr:uid="{EDE09228-FE7C-4A9A-8B97-CFF00BC6C9AC}"/>
    <hyperlink ref="AE85" r:id="rId258" display="https://drive.google.com/open?id=1y7BjBYtDtawsom6bkJFq4XjNgg6aCE9S" xr:uid="{8AC9EE97-6501-4918-982E-7ADD1203BFBF}"/>
    <hyperlink ref="AE84" r:id="rId259" display="https://drive.google.com/open?id=1rAxYs21iaVgo89by2SbBP-KB1XVLzJaS" xr:uid="{5A3701F6-1D04-4246-AF4A-93BEFB1E0370}"/>
    <hyperlink ref="AE83" r:id="rId260" display="https://drive.google.com/open?id=1l23fYuuAl5ThDDSY1j6c7b7y7jHOQLNF" xr:uid="{CC9F62C0-80E9-43BB-ACBE-D175FE26DB47}"/>
    <hyperlink ref="AE82" r:id="rId261" display="https://drive.google.com/open?id=10kMa1C0uAv33yeTs5zaOYii4V_IqKCEg" xr:uid="{9AD5E97B-60B3-4D94-9E81-2FBA41E6127D}"/>
    <hyperlink ref="AE81" r:id="rId262" display="https://drive.google.com/open?id=1MmZCSsu4iYGjB_41OFCAYbV2YCW3Xpoo" xr:uid="{93A58E41-2D00-47FF-AA93-014857BEB013}"/>
    <hyperlink ref="AE80" r:id="rId263" display="https://drive.google.com/open?id=1bBY8CIiaQiu2MF2yyD5GUu8DL87a4zud" xr:uid="{C05C4F9B-A73B-43D9-99CA-17ECA97D335B}"/>
    <hyperlink ref="AE79" r:id="rId264" display="https://drive.google.com/open?id=1018tlqugrOjUNF_tmWwJsb_HBa0-9rjh" xr:uid="{088BCCE1-92D3-42A5-BC8B-E9A9035E7E3F}"/>
    <hyperlink ref="AE77" r:id="rId265" display="https://drive.google.com/open?id=1ZRU08Hbs24tuKVtxqxfjpgQ8YCysVxhc" xr:uid="{A5AE3DEC-D5F2-412C-B574-454754EAF2DA}"/>
    <hyperlink ref="AE76" r:id="rId266" display="https://drive.google.com/open?id=1FXvqFXV35gWGQzOsicY6aMDRvHn07YJm" xr:uid="{4292BF99-2874-4D0A-A00F-1B8956521A37}"/>
    <hyperlink ref="AE75" r:id="rId267" display="https://drive.google.com/open?id=1P5caeyvjs8oJW7LYHCDdH4vo-QUiAQSJ" xr:uid="{6B22F0B5-0CB6-49FB-8AD5-F7C2E024D9D6}"/>
    <hyperlink ref="AE72" r:id="rId268" display="https://drive.google.com/open?id=13x0sp3MCLFp6Y7Ivxv1tWhbDjrnS4KMm" xr:uid="{4D849B0B-8E64-4736-BD29-210231458C8B}"/>
    <hyperlink ref="AE71" r:id="rId269" display="https://drive.google.com/open?id=1s8IXRgyRdh6J04BFGmlwTwRJlrIDHyXO" xr:uid="{22375E7E-E697-4649-AAC7-609D8F258719}"/>
    <hyperlink ref="AE70" r:id="rId270" display="https://drive.google.com/open?id=1i0dKlW0ILwRyAAmIHPMX01bYjOsocVBV" xr:uid="{A5B4A7AE-6455-486F-AA6C-14E7254A5163}"/>
    <hyperlink ref="AE69" r:id="rId271" display="https://drive.google.com/open?id=1XNdGnKMF2Iyyy555Jc666wPlnXKPliOQ" xr:uid="{37F5BAAC-65C1-4494-BC86-01B90F64BF3F}"/>
    <hyperlink ref="AE68" r:id="rId272" display="https://drive.google.com/open?id=1uom9fOZx7LOsuXXhpWz6UigchsHI_9gU" xr:uid="{37C28E41-A3D1-4B2F-B832-9C030ADED18D}"/>
    <hyperlink ref="AE67" r:id="rId273" display="https://drive.google.com/open?id=1QgNkvNRDGYzbCPFePszpqPuT6u9zaxj0" xr:uid="{6672C529-7BDC-4604-BABC-79306CC8E5CD}"/>
    <hyperlink ref="AE65" r:id="rId274" display="https://drive.google.com/open?id=1RCXNonqwc-1EXXWLBng1lvDjftMxH49y" xr:uid="{6BC52A38-19E7-4FC6-9732-3E2ED26E4733}"/>
    <hyperlink ref="AE64" r:id="rId275" display="https://drive.google.com/open?id=1Fr4ofKIEeIm4xy3jfeIYfIJWpiGqJZ1P" xr:uid="{38E94140-D0CC-416D-BCF4-E2AEF84E66E1}"/>
    <hyperlink ref="AE63" r:id="rId276" display="https://drive.google.com/open?id=1YSpLSZeuYBO4rOFRQzWF58IjWvIAQXo8" xr:uid="{F5CDEAC5-5EA8-494F-ABB2-3AC91B44C4ED}"/>
    <hyperlink ref="AE62" r:id="rId277" display="https://drive.google.com/open?id=1vYjJguG7VnarwaLCpd_DjC784RaplACV" xr:uid="{5408918B-3EB4-415A-A573-0F68FC6684F0}"/>
    <hyperlink ref="AE61" r:id="rId278" display="https://drive.google.com/open?id=1zCbkfGP7wxfrOfVs7-_Aa9wx5ar_fPsT" xr:uid="{F4878A85-1A2F-4EA4-916F-172F446D04E8}"/>
    <hyperlink ref="AE60" r:id="rId279" display="https://drive.google.com/open?id=1je83a--tEoTAtnn0DQ7cFkfd9j40TAWj" xr:uid="{6B5215C8-67C8-4270-B57C-5BC1D5B8B21F}"/>
    <hyperlink ref="AE59" r:id="rId280" display="https://drive.google.com/open?id=1RvfXWd96GAL0BwxXGH9epsjv8JCB8myN" xr:uid="{23B1B0FA-1C71-4711-9662-0A746E8B840A}"/>
    <hyperlink ref="AE58" r:id="rId281" display="https://drive.google.com/open?id=19BpVUwXPNxZ44cxppuzZemaT5K2iMlhK" xr:uid="{9ED1B691-FDDD-49E3-9A0F-B773C779F134}"/>
    <hyperlink ref="AE57" r:id="rId282" display="https://drive.google.com/open?id=1rrdsJp2jPanTndcjxxxOlDthoeqvf4tB" xr:uid="{A4B56C55-1F71-4099-BE9D-FAC84A099F25}"/>
    <hyperlink ref="AE56" r:id="rId283" display="https://drive.google.com/open?id=1MVkp48yrWRDAl3LimNk4w2PLgXINHyZG" xr:uid="{834631B6-6751-4AEE-B842-30229CF63A92}"/>
    <hyperlink ref="AE55" r:id="rId284" display="https://drive.google.com/open?id=1w2GTmD8kat6b18Nwb7H6kQ3tOIqekQEX" xr:uid="{5686A519-94AF-4CC2-9A99-E0E8BC15B951}"/>
    <hyperlink ref="AE54" r:id="rId285" display="https://drive.google.com/open?id=141LudT5Ahs9z072rHXnpbzdInQpJg90W" xr:uid="{D9CA5B0E-5B69-4F32-912D-7BE8DE0BB596}"/>
    <hyperlink ref="AE53" r:id="rId286" display="https://drive.google.com/open?id=1zioA4uHodGWlMsJvDAzvyPxlbX7FcSuw" xr:uid="{2CE8CE32-B748-4244-BCA8-8768B8091BBB}"/>
    <hyperlink ref="AE52" r:id="rId287" display="https://drive.google.com/open?id=1wEZOIM5QrBCruQBR7BenavDqYtFNfT83" xr:uid="{ED4ED3CB-89E5-43E5-8D1D-78BF32C476CE}"/>
    <hyperlink ref="AE51" r:id="rId288" display="https://drive.google.com/open?id=1KBLGUj36jokLPltBnBleQTSIoIwJcNJo" xr:uid="{4F33DFD9-F716-4984-8A4A-FE6897A8DDA7}"/>
    <hyperlink ref="AE50" r:id="rId289" display="https://drive.google.com/open?id=1Ro6z4FZOknn41OE1cREf8X0QyX4-VQj8" xr:uid="{2CE2D17E-C9B8-46A8-A534-3FB8445B498F}"/>
    <hyperlink ref="AE49" r:id="rId290" display="https://drive.google.com/open?id=1z7Ml9FYraj_E4L8BfKad_tjOkDz-5MO5" xr:uid="{2A58FA6F-1FB6-4555-8FB9-F6CA49CCDA9E}"/>
    <hyperlink ref="AE48" r:id="rId291" display="https://drive.google.com/open?id=1NlhRNpRGagfthbr4Cy6TkdmhB9YdXAXx" xr:uid="{2C97F79C-1270-4908-98D5-6728340D44C5}"/>
    <hyperlink ref="AE47" r:id="rId292" display="https://drive.google.com/open?id=1OLWEUavkBYr02C0Q3yXQh71vGr3JuxbF" xr:uid="{59FC274E-A2BE-4D22-B7B8-297FFDFCF796}"/>
    <hyperlink ref="AE46" r:id="rId293" display="https://drive.google.com/open?id=1-EGI_MYklz8II9kTLt3DwepBzVZ2YsA-" xr:uid="{AB271C9A-0ECE-4033-9693-0E9BA165FE3C}"/>
    <hyperlink ref="AE45" r:id="rId294" display="https://drive.google.com/open?id=1JCnc4B30-4XyQvpLuvRTBikn9fZqxDl-" xr:uid="{63F5A590-CC50-48D8-8DC5-BA07CB653729}"/>
    <hyperlink ref="AE44" r:id="rId295" display="https://drive.google.com/open?id=1pIw57GfyIxsdBtMhGQ52FvIhYOuqB7Zs" xr:uid="{DB946F02-2AB6-4805-95CC-84E92C15476A}"/>
    <hyperlink ref="AE42" r:id="rId296" display="https://drive.google.com/open?id=1sdZcLH5f54x1gAJLs3o2v4QYvIc2SQsf" xr:uid="{15BD4463-7C8C-4855-8295-4CD9F2EB3BE0}"/>
    <hyperlink ref="AE41" r:id="rId297" display="https://drive.google.com/open?id=1AI1amAN_dgu1ZGI07S88DZkON7wcjwcF" xr:uid="{F1457AF8-41DC-4D37-81EA-040E124EDE1E}"/>
    <hyperlink ref="AE40" r:id="rId298" display="https://drive.google.com/open?id=1tFjqoLfpESo-72wIB8eXYKaQuJY0C9MK" xr:uid="{3496D19A-3FD8-4AB7-BD3B-9B866B330DAF}"/>
    <hyperlink ref="AF164" r:id="rId299" display="https://drive.google.com/open?id=19KkfmyBSc4hNxklUXV5-w5ojds9K1RF6" xr:uid="{1E719463-0E26-44B3-AA86-F9A8E2E355F1}"/>
    <hyperlink ref="AF163" r:id="rId300" display="https://drive.google.com/open?id=1TB6dIFATuL6bgkfzRYgleRNRJGJvQdTk" xr:uid="{616B53AD-ECD2-4B63-BA4F-0AF7F01D6230}"/>
    <hyperlink ref="AF162" r:id="rId301" display="https://drive.google.com/open?id=1oJv1o78PGyVGA8FGdb8jRH8HhcHeDrDB" xr:uid="{B432C49D-5E35-4947-8BD0-C3FE90174189}"/>
    <hyperlink ref="AF161" r:id="rId302" display="https://drive.google.com/open?id=1sITIR7seRP7ZiY80b3hhZIubjktUD8Zj" xr:uid="{55776373-0D39-4569-87D1-2200D9577ED8}"/>
    <hyperlink ref="AF160" r:id="rId303" display="https://drive.google.com/open?id=1VzKWBwWTN9FWlxuFg9txNsFkOMY00-ua" xr:uid="{35F26261-7F05-4B6D-8FC8-D6CCD0B07BFB}"/>
    <hyperlink ref="AF159" r:id="rId304" display="https://drive.google.com/open?id=1pR0RbObIvvg0o1WfKPiEaXzopy5NInW6" xr:uid="{27057F3F-F073-4293-B844-A49F6ACC9A0B}"/>
    <hyperlink ref="AF158" r:id="rId305" display="https://drive.google.com/open?id=1LscqBRX36_ZqMmkRinP5cRgsXzt4E4tF" xr:uid="{69B7B15C-3AFA-4963-8CE9-692DEA460045}"/>
    <hyperlink ref="AF157" r:id="rId306" display="https://drive.google.com/open?id=1SwxV45rMcpEnaBtN3Mb85yWKEWqbFLvV" xr:uid="{565CC46F-C67A-483F-B79A-6617D02A3CDE}"/>
    <hyperlink ref="AF156" r:id="rId307" display="https://drive.google.com/open?id=1d-FEvf6ZfQnk-RWeduayJEYYdI-09RRl" xr:uid="{8F9228FC-9BF6-4B41-8DCB-A991F17B940B}"/>
    <hyperlink ref="AF150" r:id="rId308" display="https://drive.google.com/open?id=1OEiliiGEcdMtiK8Npt-sLuF1ioHxtZYo" xr:uid="{CFE73F1F-E067-4FB2-89CB-E6E52C79988B}"/>
    <hyperlink ref="AF154" r:id="rId309" display="https://drive.google.com/open?id=1_Rq5Yd_txxeU-qvo0yrfCA0YkPVW2F78" xr:uid="{9C52F855-5D27-48AE-A9D1-7BCBD8A50269}"/>
    <hyperlink ref="AF152" r:id="rId310" display="https://drive.google.com/open?id=133xCp82Z_vBPWofkPIdUdNOwGzM0r4j8" xr:uid="{BAC87001-5751-4772-86E2-C10F16F5C6C5}"/>
    <hyperlink ref="AF151" r:id="rId311" display="https://drive.google.com/open?id=1if00Lihmi4CHHC8T2yE2eBKNoCjFoFMX" xr:uid="{D9B035F0-8B1A-48FC-AF59-A00B3ADDC9EB}"/>
    <hyperlink ref="AF146" r:id="rId312" display="https://drive.google.com/open?id=1qu1za3YzGe0Z9CoaQxclvrBIUQy5Lek6" xr:uid="{20A82526-0C12-4D85-997A-9F43E0C47A40}"/>
    <hyperlink ref="AF138" r:id="rId313" display="https://drive.google.com/open?id=1eM0kj_Ntw5FWYW8hKEGIw2vdI76epa6r" xr:uid="{3198C08D-DC7F-4E52-AAFB-62838AEBEA71}"/>
    <hyperlink ref="AF137" r:id="rId314" display="https://drive.google.com/open?id=1L-YfoU3OBK1OWnCTx19lmfriIZR1_B2q" xr:uid="{B173E1E9-885E-4D61-A54A-3A233CF8AFAA}"/>
    <hyperlink ref="AF114" r:id="rId315" display="https://drive.google.com/open?id=1PQO7LIMCJA5CmuD_9vmcypGslczB0vfV" xr:uid="{F468109C-1D81-473A-BE3A-5F99C9243597}"/>
    <hyperlink ref="AF112" r:id="rId316" display="https://drive.google.com/open?id=1GQp_zTII7_hVgpBZzajRJJBx4V7Cks5g" xr:uid="{A7DB9ACD-A02F-42A3-87A7-51A56A5F5FDE}"/>
    <hyperlink ref="AF111" r:id="rId317" display="https://drive.google.com/open?id=1UqudAfyzwjU1N1G5BOVc280Mz23kBTuM" xr:uid="{E3E789B8-D771-40AE-81B5-A252584A390F}"/>
    <hyperlink ref="AF108" r:id="rId318" display="https://drive.google.com/open?id=1EsxYDq-dfT1q6Go_6L1jQJ1tKP0VRF-R" xr:uid="{4CEA135F-7A2F-4ADE-9386-E1051AF1FD22}"/>
    <hyperlink ref="AF106" r:id="rId319" display="https://drive.google.com/open?id=1uqIzFtg4KOt1Qju8KXOOy6DWlhpbbFZ-" xr:uid="{1BCDCE82-B578-4960-9B35-F05D83B963CB}"/>
    <hyperlink ref="AF104" r:id="rId320" display="https://drive.google.com/open?id=1gas2sjmW9kSa21vt-lg0kyyd0JItLBCW" xr:uid="{84BE283F-F9D1-4E5E-9D33-2F2430482BFD}"/>
    <hyperlink ref="AF103" r:id="rId321" display="https://drive.google.com/open?id=131wTNzedz_LcfeB_W1VFbJFS30jOlajM" xr:uid="{6749FA8A-823A-42A4-B5D8-E906E5ECAA31}"/>
    <hyperlink ref="AF102" r:id="rId322" display="https://drive.google.com/open?id=1b47-jjU51qf1d_3ShM7kOC2g_rapVQbv" xr:uid="{939CA72E-CE6F-47A6-BE92-7E0C33759035}"/>
    <hyperlink ref="AF100" r:id="rId323" display="https://drive.google.com/open?id=1PgEDBQeCOXoR55J57bHhBwUxQmAYJlvY" xr:uid="{D02FE7FD-4FE9-44A2-BA19-44C8A17E8FE3}"/>
    <hyperlink ref="AF99" r:id="rId324" display="https://drive.google.com/open?id=1IDO5eo62iOyMTnGJwrfNvp5QD0pxyO8A" xr:uid="{5FCE7C26-BDD7-4D4C-A119-44BBE7C5FE79}"/>
    <hyperlink ref="AF98" r:id="rId325" display="https://drive.google.com/open?id=1IDTHgLkLwFbiWejDn1bAIFyiyyp_6YPb" xr:uid="{E947DD6E-3F94-4CDA-8E20-6F02F3C22BD4}"/>
    <hyperlink ref="AF97" r:id="rId326" display="https://drive.google.com/open?id=13u__ONGcANIn12Q5hhwh5JD-N2MGfjyU" xr:uid="{AD8670CE-D113-4E95-8BCC-C0E6F9A2CD31}"/>
    <hyperlink ref="AF95" r:id="rId327" display="https://drive.google.com/open?id=1QIh8T88oxBDH-wVnwp8dq7xISl4IMtO2" xr:uid="{ABBEA0B8-7703-4140-848D-BF57DC0F6ADE}"/>
    <hyperlink ref="AF94" r:id="rId328" display="https://drive.google.com/open?id=1PEg20I8oKD-vSGbKpqRqduYKwLmsDvsY" xr:uid="{3D022457-872A-46B6-B1E9-2CB8DA1D4880}"/>
    <hyperlink ref="AF93" r:id="rId329" display="https://drive.google.com/open?id=1RquO_jvURnkjKpwcdy6rM5uyESLE5sMi" xr:uid="{78D67846-D339-402A-A843-F66EE7949F74}"/>
    <hyperlink ref="AF91" r:id="rId330" display="https://drive.google.com/open?id=1cpGQg7NRENq4Pi-O_Ul58_WhRzblAP_V" xr:uid="{FDC92CBB-96CB-4148-A02B-4DFEA2E669DA}"/>
    <hyperlink ref="AF90" r:id="rId331" display="https://drive.google.com/open?id=1pSCwhd-1brXJibJLH5I8lZ9DTKA94NbW" xr:uid="{F076C7E4-5764-41CF-BC5D-459FF3750626}"/>
    <hyperlink ref="AF89" r:id="rId332" display="https://drive.google.com/open?id=1J7c9MgQMj9BX7Hc3QF24OSM1Rc-ivqX2" xr:uid="{2B7DD1DC-069A-4768-94E9-6170AB968460}"/>
    <hyperlink ref="AF87" r:id="rId333" display="https://drive.google.com/open?id=1goZCoC-oyZSAT8amN9n6jTtIMQmzDDmG" xr:uid="{DED969EB-5962-4C08-B563-B56FEB5E6085}"/>
    <hyperlink ref="AF86" r:id="rId334" display="https://drive.google.com/open?id=12KWGD0gd32xXSVSg3ngDGe8UlR2ivdcI" xr:uid="{1E6BD62C-1388-4E48-87AC-48F214EB6BFF}"/>
    <hyperlink ref="AF85" r:id="rId335" display="https://drive.google.com/open?id=1y7BjBYtDtawsom6bkJFq4XjNgg6aCE9S" xr:uid="{F2C8FB1C-E7EE-4681-83C7-02C9021CDFB0}"/>
    <hyperlink ref="AF84" r:id="rId336" display="https://drive.google.com/open?id=1rAxYs21iaVgo89by2SbBP-KB1XVLzJaS" xr:uid="{9A784407-50A5-48D6-9A45-6259381452A6}"/>
    <hyperlink ref="AF83" r:id="rId337" display="https://drive.google.com/open?id=1l23fYuuAl5ThDDSY1j6c7b7y7jHOQLNF" xr:uid="{A52FB2EB-03FB-45B0-8574-DFC04AAF78E1}"/>
    <hyperlink ref="AF82" r:id="rId338" display="https://drive.google.com/open?id=10kMa1C0uAv33yeTs5zaOYii4V_IqKCEg" xr:uid="{BAEF8643-9E5B-4B4C-8B74-61958159C3B4}"/>
    <hyperlink ref="AF81" r:id="rId339" display="https://drive.google.com/open?id=1MmZCSsu4iYGjB_41OFCAYbV2YCW3Xpoo" xr:uid="{8206FD45-15B8-42FD-A1B5-E97941BD6107}"/>
    <hyperlink ref="AF80" r:id="rId340" display="https://drive.google.com/open?id=1bBY8CIiaQiu2MF2yyD5GUu8DL87a4zud" xr:uid="{701A6FDD-368B-44F2-84CC-66272F8E6849}"/>
    <hyperlink ref="AF79" r:id="rId341" display="https://drive.google.com/open?id=1018tlqugrOjUNF_tmWwJsb_HBa0-9rjh" xr:uid="{A2FCB427-251A-44BB-89C2-E339A41373B2}"/>
    <hyperlink ref="AF77" r:id="rId342" display="https://drive.google.com/open?id=1ZRU08Hbs24tuKVtxqxfjpgQ8YCysVxhc" xr:uid="{5F08A72C-B45A-4462-89BC-563A0B3ACCF1}"/>
    <hyperlink ref="AF76" r:id="rId343" display="https://drive.google.com/open?id=1FXvqFXV35gWGQzOsicY6aMDRvHn07YJm" xr:uid="{3F7966B6-3589-4A3B-93A9-643658461ACD}"/>
    <hyperlink ref="AF75" r:id="rId344" display="https://drive.google.com/open?id=1P5caeyvjs8oJW7LYHCDdH4vo-QUiAQSJ" xr:uid="{31EA50C9-06BC-4E17-AAC1-22ED88A169D3}"/>
    <hyperlink ref="AF72" r:id="rId345" display="https://drive.google.com/open?id=13x0sp3MCLFp6Y7Ivxv1tWhbDjrnS4KMm" xr:uid="{65DDD456-959D-43A5-9CD9-133505C7EF78}"/>
    <hyperlink ref="AF71" r:id="rId346" display="https://drive.google.com/open?id=1s8IXRgyRdh6J04BFGmlwTwRJlrIDHyXO" xr:uid="{359AEE45-94F0-462F-A14F-08D4B25DB5C2}"/>
    <hyperlink ref="AF70" r:id="rId347" display="https://drive.google.com/open?id=1i0dKlW0ILwRyAAmIHPMX01bYjOsocVBV" xr:uid="{411D3E7A-26EB-4DB5-8A11-AA243D2D2A88}"/>
    <hyperlink ref="AF69" r:id="rId348" display="https://drive.google.com/open?id=1XNdGnKMF2Iyyy555Jc666wPlnXKPliOQ" xr:uid="{0E88AA66-8500-4B61-B5F2-26B4BFED2BF9}"/>
    <hyperlink ref="AF68" r:id="rId349" display="https://drive.google.com/open?id=1uom9fOZx7LOsuXXhpWz6UigchsHI_9gU" xr:uid="{CFE363F0-98EC-4070-A46D-F07319EA3D56}"/>
    <hyperlink ref="AF67" r:id="rId350" display="https://drive.google.com/open?id=1QgNkvNRDGYzbCPFePszpqPuT6u9zaxj0" xr:uid="{CD5517BB-6F52-4D48-9916-652F04894D23}"/>
    <hyperlink ref="AF65" r:id="rId351" display="https://drive.google.com/open?id=1RCXNonqwc-1EXXWLBng1lvDjftMxH49y" xr:uid="{EB8EE5DB-FE34-4370-95B9-632CB1E8E9FA}"/>
    <hyperlink ref="AF64" r:id="rId352" display="https://drive.google.com/open?id=1Fr4ofKIEeIm4xy3jfeIYfIJWpiGqJZ1P" xr:uid="{D3C2D44B-B391-4A41-BEF3-AB12218BB60F}"/>
    <hyperlink ref="AF63" r:id="rId353" display="https://drive.google.com/open?id=1YSpLSZeuYBO4rOFRQzWF58IjWvIAQXo8" xr:uid="{2C6119D8-DBAC-4268-B118-8D0818C91D8C}"/>
    <hyperlink ref="AF62" r:id="rId354" display="https://drive.google.com/open?id=1vYjJguG7VnarwaLCpd_DjC784RaplACV" xr:uid="{2DA0E9C3-2310-48CE-B8C8-D1FDC75ABCEA}"/>
    <hyperlink ref="AF61" r:id="rId355" display="https://drive.google.com/open?id=1zCbkfGP7wxfrOfVs7-_Aa9wx5ar_fPsT" xr:uid="{90C8A240-4A05-4D67-832F-8CB000274CF1}"/>
    <hyperlink ref="AF60" r:id="rId356" display="https://drive.google.com/open?id=1je83a--tEoTAtnn0DQ7cFkfd9j40TAWj" xr:uid="{0D74D853-E0C3-4A2D-AE5D-191F9B529A9B}"/>
    <hyperlink ref="AF59" r:id="rId357" display="https://drive.google.com/open?id=1RvfXWd96GAL0BwxXGH9epsjv8JCB8myN" xr:uid="{4B4BD59A-26B5-46C6-882D-754C4A8DE7D1}"/>
    <hyperlink ref="AF58" r:id="rId358" display="https://drive.google.com/open?id=19BpVUwXPNxZ44cxppuzZemaT5K2iMlhK" xr:uid="{75C9A3E1-FC67-4183-819F-32704B270563}"/>
    <hyperlink ref="AF57" r:id="rId359" display="https://drive.google.com/open?id=1rrdsJp2jPanTndcjxxxOlDthoeqvf4tB" xr:uid="{E4070579-BBA2-4CB6-A814-B892ED2221DE}"/>
    <hyperlink ref="AF56" r:id="rId360" display="https://drive.google.com/open?id=1MVkp48yrWRDAl3LimNk4w2PLgXINHyZG" xr:uid="{4D95FE1C-1D77-4BD9-A4D5-A9C9B43C5AD8}"/>
    <hyperlink ref="AF55" r:id="rId361" display="https://drive.google.com/open?id=1w2GTmD8kat6b18Nwb7H6kQ3tOIqekQEX" xr:uid="{6372007F-8270-46D0-AD81-F39BD3A948B5}"/>
    <hyperlink ref="AF54" r:id="rId362" display="https://drive.google.com/open?id=141LudT5Ahs9z072rHXnpbzdInQpJg90W" xr:uid="{D81FD197-C910-4B28-92E6-5F8C755A94B6}"/>
    <hyperlink ref="AF53" r:id="rId363" display="https://drive.google.com/open?id=1zioA4uHodGWlMsJvDAzvyPxlbX7FcSuw" xr:uid="{14FBBE4A-0540-41B8-B927-54ACAED0B2EC}"/>
    <hyperlink ref="AF52" r:id="rId364" display="https://drive.google.com/open?id=1wEZOIM5QrBCruQBR7BenavDqYtFNfT83" xr:uid="{EA5083EA-190E-41CE-9AB1-392475D6E2DB}"/>
    <hyperlink ref="AF51" r:id="rId365" display="https://drive.google.com/open?id=1KBLGUj36jokLPltBnBleQTSIoIwJcNJo" xr:uid="{B7B4E110-F1B3-4730-9622-96CD90599D75}"/>
    <hyperlink ref="AF50" r:id="rId366" display="https://drive.google.com/open?id=1Ro6z4FZOknn41OE1cREf8X0QyX4-VQj8" xr:uid="{C7F075CD-0B89-48DE-92F2-E73C49ED440D}"/>
    <hyperlink ref="AF49" r:id="rId367" display="https://drive.google.com/open?id=1z7Ml9FYraj_E4L8BfKad_tjOkDz-5MO5" xr:uid="{C7F38FC0-DBE8-4A2F-8C06-1C94C3AA1987}"/>
    <hyperlink ref="AF48" r:id="rId368" display="https://drive.google.com/open?id=1NlhRNpRGagfthbr4Cy6TkdmhB9YdXAXx" xr:uid="{3F96F22C-0D1B-41EE-BF32-F057FA3E336E}"/>
    <hyperlink ref="AF47" r:id="rId369" display="https://drive.google.com/open?id=1OLWEUavkBYr02C0Q3yXQh71vGr3JuxbF" xr:uid="{82C69381-8096-4B15-99B4-883F343E4CEE}"/>
    <hyperlink ref="AF46" r:id="rId370" display="https://drive.google.com/open?id=1-EGI_MYklz8II9kTLt3DwepBzVZ2YsA-" xr:uid="{3FB0C85D-5F84-4602-B181-52AB9747ABBE}"/>
    <hyperlink ref="AF45" r:id="rId371" display="https://drive.google.com/open?id=1JCnc4B30-4XyQvpLuvRTBikn9fZqxDl-" xr:uid="{20A5BF9A-BBF2-4002-9C3B-48BC3B2E874C}"/>
    <hyperlink ref="AF44" r:id="rId372" display="https://drive.google.com/open?id=1pIw57GfyIxsdBtMhGQ52FvIhYOuqB7Zs" xr:uid="{9A69AA8C-A493-4D36-BD91-2EBE7A98B753}"/>
    <hyperlink ref="AF42" r:id="rId373" display="https://drive.google.com/open?id=1sdZcLH5f54x1gAJLs3o2v4QYvIc2SQsf" xr:uid="{B8564854-B16E-41A2-87D0-1261812D0391}"/>
    <hyperlink ref="AF41" r:id="rId374" display="https://drive.google.com/open?id=1AI1amAN_dgu1ZGI07S88DZkON7wcjwcF" xr:uid="{E8C74F63-03BF-4E31-9C44-15BF712A4E33}"/>
    <hyperlink ref="AF40" r:id="rId375" display="https://drive.google.com/open?id=1tFjqoLfpESo-72wIB8eXYKaQuJY0C9MK" xr:uid="{F1596836-6BF1-4FC0-8045-CBE6D343718D}"/>
    <hyperlink ref="AM146" r:id="rId376" display="https://drive.google.com/uc?id=15kk05fzPt6UrULu0x7LVjGrDRhHsXSIq" xr:uid="{8B2B9186-356B-4E47-B2B1-0B51A0494E82}"/>
    <hyperlink ref="AN146" r:id="rId377" display="https://drive.google.com/uc?id=15s4IchzXNvnH9r1kRy8B5qYbIKWi0ueD" xr:uid="{2306E9FA-6599-4027-97CD-970750F5D744}"/>
    <hyperlink ref="AK174" r:id="rId378" display="https://drive.google.com/open?id=1aSOaLIOp0gs18O2hEIA_FUNdS0ivcuOE" xr:uid="{B6D129AC-D630-41D0-A95D-6811465986D5}"/>
    <hyperlink ref="AL174" r:id="rId379" display="https://drive.google.com/open?id=1mMQQCa5WufNR8aezy_fpHecZ4KocKk1T" xr:uid="{EC98DCB1-8B7E-470C-B304-DA58F4FE4521}"/>
    <hyperlink ref="AF123" r:id="rId380" display="https://drive.google.com/uc?id=1p6o40L1KJ-AKnUHIkVqQhLQcFCN_a8Q6" xr:uid="{DD3AFF10-3373-44A7-974D-42AE26F262AB}"/>
    <hyperlink ref="AE123" r:id="rId381" xr:uid="{12378133-3B72-4286-A8D2-01EA83BABC0C}"/>
    <hyperlink ref="AK176" r:id="rId382" display="https://drive.google.com/open?id=1pDG_a0fo6hOoEExy667aIqBZ1PIwYkBb" xr:uid="{EF6E3C1D-C397-424A-B971-7BF8E226E2F9}"/>
    <hyperlink ref="AK179" r:id="rId383" display="https://drive.google.com/open?id=1VMy2VwAYwSXy0Sr-8pouK4GSLQ5l_XTs" xr:uid="{C2B73920-9E35-44C2-BFB6-AFAA224B9580}"/>
    <hyperlink ref="AK185" r:id="rId384" display="https://drive.google.com/open?id=1gSDtclA3lwsvO1Zxm6-555aLp8FRnSHL" xr:uid="{CEDD1991-9FE0-4B31-9BB6-F13E357AE09A}"/>
    <hyperlink ref="AK186" r:id="rId385" display="https://drive.google.com/open?id=1HIhdD-dDFZbCSijpOY-I7pptX7Js8u5y" xr:uid="{89D99E46-BD31-4BAB-99A6-17EDF946F2FD}"/>
    <hyperlink ref="AK187" r:id="rId386" display="https://drive.google.com/open?id=1VTEcuD4zkEHPCItRltc2uV7Y5vHFOaIA" xr:uid="{7D73BFFC-454E-4C84-A2F0-2D3A59F3EBCA}"/>
    <hyperlink ref="AK188" r:id="rId387" display="https://drive.google.com/open?id=1V9Xam4KvGdkxO96H_Z1g6JvKvnxaYhMI" xr:uid="{0F9E6828-9868-4D86-9839-E868E6AC5447}"/>
    <hyperlink ref="AK191" r:id="rId388" display="https://drive.google.com/open?id=1Rn6WE5QjJHEPNVwR-LHvEg8kYAIcB_5J" xr:uid="{7BA060A9-BD32-400A-A47F-229AB7D66CF7}"/>
    <hyperlink ref="AF177" r:id="rId389" display="https://drive.google.com/open?id=1acobhI2-ZukL6t6u1crEa5k3QLgR2cun" xr:uid="{7AE63650-7A14-4983-80B7-44F817F16B55}"/>
    <hyperlink ref="AF178" r:id="rId390" display="https://drive.google.com/open?id=1ZV9ufUWvAzPSRIOaQRkt-cvxYGYVcBDa" xr:uid="{12E02E30-B389-4812-AB8B-065B60CE9BD9}"/>
    <hyperlink ref="AF179" r:id="rId391" display="https://drive.google.com/open?id=1zilky7c3M_JnGqo7UxqmhEPswkOp3AMc" xr:uid="{A35F0354-2E82-4D52-B472-D16B071BA4C4}"/>
    <hyperlink ref="AF180" r:id="rId392" display="https://drive.google.com/open?id=1slfnSvZVx1f16SdanBzCZL12IJmHSNGY" xr:uid="{578E2E2F-1213-495A-8177-032F85A45AA4}"/>
    <hyperlink ref="AF181" r:id="rId393" display="https://drive.google.com/open?id=1LOGG3xTPA_qmIaFnXB4UAGUugddJo-g2" xr:uid="{40880545-2C93-479C-A673-B4796CC2E8D7}"/>
    <hyperlink ref="AF182" r:id="rId394" display="https://drive.google.com/open?id=1NoU9k9xZgnXqvM6WbFnpiCUrnEyUghGt" xr:uid="{64739591-C027-46E5-8B3E-D3F24FB99958}"/>
    <hyperlink ref="AF183" r:id="rId395" display="https://drive.google.com/open?id=1DXe8KYY8SFSg4KJ9gwioZ9D4AwjKmPSS" xr:uid="{FF431AE7-789F-4622-8316-CC86C76F6D48}"/>
    <hyperlink ref="AF184" r:id="rId396" display="https://drive.google.com/open?id=1r-yCx0IBdbClMRmxxXaeRR9V7VGpcPXG" xr:uid="{040881C6-E25B-467C-9E64-9389EAF0FBC4}"/>
    <hyperlink ref="AF185" r:id="rId397" display="https://drive.google.com/open?id=1WV1thc_1Y419VlzcH56bIgVc2tWzyN7n" xr:uid="{E58981A0-EFE3-4873-9644-5155A2703749}"/>
    <hyperlink ref="AF186" r:id="rId398" display="https://drive.google.com/open?id=1XGdxBoP4Pw5En1FeZ42-EgzRpzW2jaBw" xr:uid="{7625EA92-EE52-4174-8705-A865F935E90F}"/>
    <hyperlink ref="AF187" r:id="rId399" display="https://drive.google.com/open?id=1f-F1kXTm9rb3CZbzQoqyDBYD5mTQACBr" xr:uid="{0CAC1DB6-30BF-46E0-B23C-84899442B11D}"/>
    <hyperlink ref="AF188" r:id="rId400" display="https://drive.google.com/open?id=1iWz9eF8U_gxkc3ZVW71mScpimGNl9RuD" xr:uid="{10FC5F18-A705-48BB-8962-938BA59BF701}"/>
    <hyperlink ref="AF189" r:id="rId401" display="https://drive.google.com/open?id=177JNjimE2VJEQ28ECS5vDMPVhafbZu08" xr:uid="{95DA32DD-7D97-4FC1-B163-2E001B232B13}"/>
    <hyperlink ref="AF190" r:id="rId402" display="https://drive.google.com/open?id=1-n2rql2EThbEQRT2PUYyiWSJ7wOkHZ8f" xr:uid="{A3CD6E9E-7CC4-4722-A71E-5836C7F02713}"/>
    <hyperlink ref="AF191" r:id="rId403" display="https://drive.google.com/open?id=1xqrqgqgUKn9fc9nI4nrdKY1ax4pyzo3b" xr:uid="{C0F534EC-A28E-441B-A599-C951E934201E}"/>
    <hyperlink ref="AF192" r:id="rId404" display="https://drive.google.com/open?id=1LOgg-TFcbuvFyJUvSYhBZnrVloraBtDY" xr:uid="{824622EB-DA49-41F7-BC47-B06F815DCD6F}"/>
    <hyperlink ref="AF193" r:id="rId405" display="https://drive.google.com/open?id=1goLM4dXXqj0KjcMRA4pVKkgvtcDD6JcG" xr:uid="{D4904C80-D0E0-4B69-A26E-85D8B990CD53}"/>
    <hyperlink ref="AF194" r:id="rId406" display="https://drive.google.com/open?id=1yRUAJ25W8Aj8llU98iGgBG0aH5Yq1BxR" xr:uid="{E637B1FD-D871-40B6-85D9-2D8D55E1B42A}"/>
    <hyperlink ref="AF195" r:id="rId407" display="https://drive.google.com/open?id=1GHxg_JccW1hKrWE1NRHWAXGnVqssJYJR" xr:uid="{553C7EF2-0BC7-497A-8969-E247C579E3A4}"/>
    <hyperlink ref="AF196" r:id="rId408" display="https://drive.google.com/open?id=100hLxu95yfASNPkyyYj191z5cnzOF-u6" xr:uid="{36330D09-05C0-4FAA-A78F-B5D3EA12C230}"/>
    <hyperlink ref="AF197" r:id="rId409" display="https://drive.google.com/open?id=1RRuf_rglIUF9ohwYuQ2w9JbIyVr5RbfR" xr:uid="{CC9FD39B-5230-493E-B329-89B3B46DACAA}"/>
    <hyperlink ref="AF198" r:id="rId410" display="https://drive.google.com/open?id=1SapjzYPzOk7su8Z9NR47eN85NxU9KWZa" xr:uid="{580E70DC-2F3E-44E8-BD18-820446A5A5E9}"/>
    <hyperlink ref="AF199" r:id="rId411" display="https://drive.google.com/open?id=1wPVAMOAXH8bvYYyyBhX1Z4OL74WmbB9N" xr:uid="{BA4A90A6-52B8-4FA9-BD61-90854E0694C7}"/>
    <hyperlink ref="AM176" r:id="rId412" display="https://drive.google.com/open?id=1zEXX_o2qIA6xmzudoyPwk5NI1hCe-XFw" xr:uid="{1FE0551D-1FE6-4A4D-ABA3-FE9732CBDC7D}"/>
    <hyperlink ref="AE35" r:id="rId413" display="https://drive.google.com/open?id=1ynW3nBsJRQ7fHuElsXlCqs5nKSY9Gu-b" xr:uid="{276BFD0B-C6F3-4C27-A91A-BF51B1E87F7F}"/>
    <hyperlink ref="AE11" r:id="rId414" display="https://drive.google.com/open?id=1Zm85_xkTp02esTe2lppi3cI6woZegf66" xr:uid="{E08A6406-EB46-42A0-9860-0DC71CF16526}"/>
    <hyperlink ref="AE10" r:id="rId415" display="https://drive.google.com/open?id=11Gtom3Dnrt-x8rNjqmyogerYca9uR5v2" xr:uid="{7CDFE13A-B63C-4FFF-B2FB-B0E14142414B}"/>
    <hyperlink ref="AF35" r:id="rId416" display="https://drive.google.com/open?id=1ynW3nBsJRQ7fHuElsXlCqs5nKSY9Gu-b" xr:uid="{6F75BC07-4512-488D-8565-814C07B50F21}"/>
    <hyperlink ref="AF11" r:id="rId417" display="https://drive.google.com/open?id=1Zm85_xkTp02esTe2lppi3cI6woZegf66" xr:uid="{4377FDF3-9044-45C2-80E4-C862AC2E2933}"/>
    <hyperlink ref="AF10" r:id="rId418" display="https://drive.google.com/open?id=11Gtom3Dnrt-x8rNjqmyogerYca9uR5v2" xr:uid="{4B17A68B-B746-498A-A6AB-FBA14BCC8FAE}"/>
    <hyperlink ref="AN418" r:id="rId419" display="https://drive.google.com/open?id=1RNZZTgfYHTBrcqozQf7r29NSzdPnD297" xr:uid="{45C6FCFB-BC08-4178-A1DD-5B7D1879D570}"/>
  </hyperlinks>
  <pageMargins left="0.7" right="0.7" top="0.75" bottom="0.75" header="0.3" footer="0.3"/>
  <pageSetup paperSize="9" orientation="portrait" verticalDpi="1200" r:id="rId420"/>
  <legacyDrawing r:id="rId4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607ED-0AD6-4C54-95B2-F9723573105C}">
  <dimension ref="A1:I31"/>
  <sheetViews>
    <sheetView tabSelected="1" workbookViewId="0">
      <selection activeCell="E1" sqref="E1"/>
    </sheetView>
  </sheetViews>
  <sheetFormatPr defaultRowHeight="12.6" x14ac:dyDescent="0.25"/>
  <cols>
    <col min="1" max="1" width="24.81640625" customWidth="1"/>
    <col min="2" max="4" width="5.6328125" customWidth="1"/>
    <col min="5" max="5" width="28.1796875" bestFit="1" customWidth="1"/>
    <col min="6" max="6" width="15.36328125" customWidth="1"/>
  </cols>
  <sheetData>
    <row r="1" spans="1:9" s="155" customFormat="1" ht="28.2" customHeight="1" thickBot="1" x14ac:dyDescent="0.3">
      <c r="A1" s="175" t="s">
        <v>3415</v>
      </c>
      <c r="B1" s="176"/>
      <c r="C1" s="176"/>
      <c r="D1" s="154"/>
      <c r="E1" s="190" t="s">
        <v>3426</v>
      </c>
      <c r="F1" s="177" t="s">
        <v>3431</v>
      </c>
      <c r="G1" s="178"/>
      <c r="H1" s="178"/>
      <c r="I1" s="179"/>
    </row>
    <row r="2" spans="1:9" ht="13.1" thickBot="1" x14ac:dyDescent="0.3"/>
    <row r="3" spans="1:9" ht="13.6" thickBot="1" x14ac:dyDescent="0.35">
      <c r="A3" s="153" t="s">
        <v>3416</v>
      </c>
      <c r="B3" s="172" t="s">
        <v>3040</v>
      </c>
      <c r="C3" s="173" t="s">
        <v>349</v>
      </c>
    </row>
    <row r="4" spans="1:9" x14ac:dyDescent="0.25">
      <c r="A4" s="149" t="s">
        <v>1203</v>
      </c>
      <c r="B4" s="184">
        <f>COUNTIFS('Risposte del modulo 1'!L:L,"Accessibile",'Risposte del modulo 1'!AW:AW,E$1)+COUNTIFS('Risposte del modulo 1'!L:L,"Accessibile",'Risposte del modulo 1'!AX:AX,E$1)+COUNTIFS('Risposte del modulo 1'!L:L,"Accessibile",'Risposte del modulo 1'!AY:AY,E$1)</f>
        <v>130</v>
      </c>
      <c r="C4" s="185">
        <f>B4/B$8</f>
        <v>0.29017857142857145</v>
      </c>
      <c r="D4" s="164"/>
    </row>
    <row r="5" spans="1:9" x14ac:dyDescent="0.25">
      <c r="A5" s="149" t="s">
        <v>1205</v>
      </c>
      <c r="B5" s="184">
        <f>COUNTIFS('Risposte del modulo 1'!L:L,"Con gradino/i",'Risposte del modulo 1'!AW:AW,E$1)+COUNTIFS('Risposte del modulo 1'!L:L,"Con gradino/i",'Risposte del modulo 1'!AX:AX,E$1)+COUNTIFS('Risposte del modulo 1'!L:L,"Con gradino/i",'Risposte del modulo 1'!AY:AY,E$1)</f>
        <v>278</v>
      </c>
      <c r="C5" s="185">
        <f>B5/B$8</f>
        <v>0.6205357142857143</v>
      </c>
      <c r="D5" s="164"/>
    </row>
    <row r="6" spans="1:9" x14ac:dyDescent="0.25">
      <c r="A6" s="149" t="s">
        <v>3015</v>
      </c>
      <c r="B6" s="184">
        <f>COUNTIFS('Risposte del modulo 1'!L:L,"Rampa ripida",'Risposte del modulo 1'!AW:AW,E$1)+COUNTIFS('Risposte del modulo 1'!L:L,"Rampa ripida",'Risposte del modulo 1'!AX:AX,E$1)+COUNTIFS('Risposte del modulo 1'!L:L,"Rampa ripida",'Risposte del modulo 1'!AY:AY,E$1)</f>
        <v>32</v>
      </c>
      <c r="C6" s="185">
        <f>B6/B$8</f>
        <v>7.1428571428571425E-2</v>
      </c>
      <c r="D6" s="164"/>
    </row>
    <row r="7" spans="1:9" ht="13.1" thickBot="1" x14ac:dyDescent="0.3">
      <c r="A7" s="149" t="s">
        <v>3395</v>
      </c>
      <c r="B7" s="184">
        <f>COUNTIFS('Risposte del modulo 1'!L:L,"Accesso con problemi",'Risposte del modulo 1'!AW:AW,E$1)+COUNTIFS('Risposte del modulo 1'!L:L,"Accesso con problemi",'Risposte del modulo 1'!AX:AX,E$1)+COUNTIFS('Risposte del modulo 1'!L:L,"Accesso con problemi",'Risposte del modulo 1'!AY:AY,E$1)</f>
        <v>8</v>
      </c>
      <c r="C7" s="185">
        <f>B7/B$8</f>
        <v>1.7857142857142856E-2</v>
      </c>
      <c r="D7" s="164"/>
    </row>
    <row r="8" spans="1:9" ht="13.6" thickBot="1" x14ac:dyDescent="0.35">
      <c r="A8" s="152" t="s">
        <v>3418</v>
      </c>
      <c r="B8" s="186">
        <f>SUM(B4:B7)</f>
        <v>448</v>
      </c>
      <c r="C8" s="187">
        <f>SUM(C4:C7)</f>
        <v>1</v>
      </c>
      <c r="D8" s="165"/>
    </row>
    <row r="9" spans="1:9" ht="13.1" thickBot="1" x14ac:dyDescent="0.3"/>
    <row r="10" spans="1:9" ht="13.6" customHeight="1" x14ac:dyDescent="0.25">
      <c r="A10" s="180" t="s">
        <v>3417</v>
      </c>
      <c r="B10" s="170"/>
      <c r="C10" s="171"/>
    </row>
    <row r="11" spans="1:9" ht="13.1" customHeight="1" thickBot="1" x14ac:dyDescent="0.35">
      <c r="A11" s="181"/>
      <c r="B11" s="160" t="s">
        <v>3040</v>
      </c>
      <c r="C11" s="161" t="s">
        <v>349</v>
      </c>
    </row>
    <row r="12" spans="1:9" x14ac:dyDescent="0.25">
      <c r="A12" s="150" t="s">
        <v>3419</v>
      </c>
      <c r="B12" s="184">
        <f>COUNTIFS('Risposte del modulo 1'!L:L,"Con gradino/i",'Risposte del modulo 1'!N:N,"&lt;5",'Risposte del modulo 1'!AW:AW,E$1)+COUNTIFS('Risposte del modulo 1'!L:L,"Con gradino/i",'Risposte del modulo 1'!N:N,"&lt;5",'Risposte del modulo 1'!AX:AX,E$1)+COUNTIFS('Risposte del modulo 1'!L:L,"Con gradino/i",'Risposte del modulo 1'!N:N,"&lt;5",'Risposte del modulo 1'!AY:AY,E$1)</f>
        <v>60</v>
      </c>
      <c r="C12" s="188">
        <f>B12/B$16</f>
        <v>0.21582733812949639</v>
      </c>
      <c r="D12" s="166"/>
    </row>
    <row r="13" spans="1:9" x14ac:dyDescent="0.25">
      <c r="A13" s="162" t="s">
        <v>3421</v>
      </c>
      <c r="B13" s="184">
        <f>COUNTIFS('Risposte del modulo 1'!L:L,"Con gradino/i",'Risposte del modulo 1'!N:N,"&gt;=5",'Risposte del modulo 1'!N:N,"&lt;10",'Risposte del modulo 1'!AW:AW,E$1)+COUNTIFS('Risposte del modulo 1'!L:L,"Con gradino/i",'Risposte del modulo 1'!N:N,"&gt;=5",'Risposte del modulo 1'!N:N,"&lt;10",'Risposte del modulo 1'!AX:AX,E$1)+COUNTIFS('Risposte del modulo 1'!L:L,"Con gradino/i",'Risposte del modulo 1'!N:N,"&gt;=5",'Risposte del modulo 1'!N:N,"&lt;10",'Risposte del modulo 1'!AY:AY,E$1)</f>
        <v>88</v>
      </c>
      <c r="C13" s="188">
        <f>B13/B$16</f>
        <v>0.31654676258992803</v>
      </c>
      <c r="D13" s="166"/>
    </row>
    <row r="14" spans="1:9" x14ac:dyDescent="0.25">
      <c r="A14" s="150" t="s">
        <v>3420</v>
      </c>
      <c r="B14" s="184">
        <f>COUNTIFS('Risposte del modulo 1'!L:L,"Con gradino/i",'Risposte del modulo 1'!N:N,"&gt;=10",'Risposte del modulo 1'!AW:AW,E$1)+COUNTIFS('Risposte del modulo 1'!L:L,"Con gradino/i",'Risposte del modulo 1'!N:N,"&gt;=10",'Risposte del modulo 1'!AX:AX,E$1)+COUNTIFS('Risposte del modulo 1'!L:L,"Con gradino/i",'Risposte del modulo 1'!N:N,"&gt;=10",'Risposte del modulo 1'!AY:AY,E$1)</f>
        <v>121</v>
      </c>
      <c r="C14" s="188">
        <f>B14/B$16</f>
        <v>0.43525179856115109</v>
      </c>
      <c r="D14" s="166"/>
    </row>
    <row r="15" spans="1:9" ht="13.1" thickBot="1" x14ac:dyDescent="0.3">
      <c r="A15" s="150" t="s">
        <v>344</v>
      </c>
      <c r="B15" s="184">
        <f>COUNTIFS('Risposte del modulo 1'!L:L,"Con gradino/i",'Risposte del modulo 1'!N:N,"Dato non disponibile",'Risposte del modulo 1'!AW:AW,E$1)+COUNTIFS('Risposte del modulo 1'!L:L,"Con gradino/i",'Risposte del modulo 1'!N:N,"Dato non disponibile",'Risposte del modulo 1'!AX:AX,E$1)+COUNTIFS('Risposte del modulo 1'!L:L,"Con gradino/i",'Risposte del modulo 1'!N:N,"Dato non disponibile",'Risposte del modulo 1'!AY:AY,E$1)</f>
        <v>9</v>
      </c>
      <c r="C15" s="188">
        <f>B15/B$16</f>
        <v>3.237410071942446E-2</v>
      </c>
      <c r="D15" s="166"/>
    </row>
    <row r="16" spans="1:9" ht="13.6" thickBot="1" x14ac:dyDescent="0.35">
      <c r="A16" s="152" t="s">
        <v>479</v>
      </c>
      <c r="B16" s="186">
        <f>SUM(B12:B15)</f>
        <v>278</v>
      </c>
      <c r="C16" s="187">
        <f>SUM(C12:C15)</f>
        <v>1</v>
      </c>
      <c r="D16" s="165"/>
    </row>
    <row r="17" spans="1:9" ht="13.1" thickBot="1" x14ac:dyDescent="0.3"/>
    <row r="18" spans="1:9" ht="13.1" customHeight="1" x14ac:dyDescent="0.3">
      <c r="A18" s="180" t="s">
        <v>3429</v>
      </c>
      <c r="B18" s="157"/>
      <c r="C18" s="158"/>
      <c r="D18" s="167"/>
      <c r="E18" s="183" t="s">
        <v>3428</v>
      </c>
      <c r="F18" s="183"/>
      <c r="G18" s="183"/>
      <c r="H18" s="183"/>
      <c r="I18" s="183"/>
    </row>
    <row r="19" spans="1:9" ht="12.6" customHeight="1" x14ac:dyDescent="0.25">
      <c r="A19" s="182"/>
      <c r="B19" s="88"/>
      <c r="C19" s="159"/>
      <c r="E19" s="183"/>
      <c r="F19" s="183"/>
      <c r="G19" s="183"/>
      <c r="H19" s="183"/>
      <c r="I19" s="183"/>
    </row>
    <row r="20" spans="1:9" ht="13.6" thickBot="1" x14ac:dyDescent="0.35">
      <c r="A20" s="181"/>
      <c r="B20" s="160" t="s">
        <v>3040</v>
      </c>
      <c r="C20" s="161" t="s">
        <v>349</v>
      </c>
      <c r="D20" s="168"/>
      <c r="E20" s="183"/>
      <c r="F20" s="183"/>
      <c r="G20" s="183"/>
      <c r="H20" s="183"/>
      <c r="I20" s="183"/>
    </row>
    <row r="21" spans="1:9" x14ac:dyDescent="0.25">
      <c r="A21" s="150" t="s">
        <v>3037</v>
      </c>
      <c r="B21" s="184">
        <f>COUNTIFS(Foglio1!E$1:E$53,"&lt;=0,08")</f>
        <v>13</v>
      </c>
      <c r="C21" s="189">
        <f t="shared" ref="C21:C26" si="0">B21/B$27</f>
        <v>0.24528301886792453</v>
      </c>
      <c r="D21" s="163"/>
      <c r="E21" s="183"/>
      <c r="F21" s="183"/>
      <c r="G21" s="183"/>
      <c r="H21" s="183"/>
      <c r="I21" s="183"/>
    </row>
    <row r="22" spans="1:9" x14ac:dyDescent="0.25">
      <c r="A22" s="150" t="s">
        <v>3036</v>
      </c>
      <c r="B22" s="184">
        <f>COUNTIFS(Foglio1!E$1:E$53,"&gt;0,08",Foglio1!E$1:E$53,"&lt;=0,12")</f>
        <v>5</v>
      </c>
      <c r="C22" s="189">
        <f t="shared" si="0"/>
        <v>9.4339622641509441E-2</v>
      </c>
      <c r="D22" s="163"/>
      <c r="E22" s="183"/>
      <c r="F22" s="183"/>
      <c r="G22" s="183"/>
      <c r="H22" s="183"/>
      <c r="I22" s="183"/>
    </row>
    <row r="23" spans="1:9" x14ac:dyDescent="0.25">
      <c r="A23" s="169" t="s">
        <v>3034</v>
      </c>
      <c r="B23" s="184">
        <f>COUNTIFS(Foglio1!E$1:E$53,"&gt;0,12",Foglio1!E$1:E$53,"&lt;=0,25")</f>
        <v>20</v>
      </c>
      <c r="C23" s="189">
        <f t="shared" si="0"/>
        <v>0.37735849056603776</v>
      </c>
      <c r="D23" s="163"/>
      <c r="E23" s="183"/>
      <c r="F23" s="183"/>
      <c r="G23" s="183"/>
      <c r="H23" s="183"/>
      <c r="I23" s="183"/>
    </row>
    <row r="24" spans="1:9" x14ac:dyDescent="0.25">
      <c r="A24" s="150" t="s">
        <v>3035</v>
      </c>
      <c r="B24" s="184">
        <f>COUNTIFS(Foglio1!E$1:E$53,"&gt;0,25",Foglio1!E$1:E$53,"&lt;=0,40")</f>
        <v>11</v>
      </c>
      <c r="C24" s="189">
        <f t="shared" si="0"/>
        <v>0.20754716981132076</v>
      </c>
      <c r="D24" s="163"/>
      <c r="E24" s="183"/>
      <c r="F24" s="183"/>
      <c r="G24" s="183"/>
      <c r="H24" s="183"/>
      <c r="I24" s="183"/>
    </row>
    <row r="25" spans="1:9" x14ac:dyDescent="0.25">
      <c r="A25" s="150" t="s">
        <v>3038</v>
      </c>
      <c r="B25" s="184">
        <f>COUNTIFS(Foglio1!E$1:E$53,"&gt;0,40",Foglio1!E$1:E$53,"&lt;=0,60")</f>
        <v>3</v>
      </c>
      <c r="C25" s="189">
        <f t="shared" si="0"/>
        <v>5.6603773584905662E-2</v>
      </c>
      <c r="D25" s="163"/>
      <c r="E25" s="183"/>
      <c r="F25" s="183"/>
      <c r="G25" s="183"/>
      <c r="H25" s="183"/>
      <c r="I25" s="183"/>
    </row>
    <row r="26" spans="1:9" ht="13.1" thickBot="1" x14ac:dyDescent="0.3">
      <c r="A26" s="150" t="s">
        <v>3039</v>
      </c>
      <c r="B26" s="184">
        <f>COUNTIFS(Foglio1!E$1:E$53,"&gt;0,60")</f>
        <v>1</v>
      </c>
      <c r="C26" s="189">
        <f t="shared" si="0"/>
        <v>1.8867924528301886E-2</v>
      </c>
      <c r="D26" s="163"/>
      <c r="E26" s="183"/>
      <c r="F26" s="183"/>
      <c r="G26" s="183"/>
      <c r="H26" s="183"/>
      <c r="I26" s="183"/>
    </row>
    <row r="27" spans="1:9" ht="13.6" thickBot="1" x14ac:dyDescent="0.35">
      <c r="A27" s="152" t="s">
        <v>479</v>
      </c>
      <c r="B27" s="186">
        <f>SUM(B21:B26)</f>
        <v>53</v>
      </c>
      <c r="C27" s="187">
        <f>SUM(C21:C26)</f>
        <v>1</v>
      </c>
      <c r="D27" s="165"/>
      <c r="E27" s="183"/>
      <c r="F27" s="183"/>
      <c r="G27" s="183"/>
      <c r="H27" s="183"/>
      <c r="I27" s="183"/>
    </row>
    <row r="28" spans="1:9" ht="13.1" x14ac:dyDescent="0.3">
      <c r="A28" s="174" t="s">
        <v>3430</v>
      </c>
    </row>
    <row r="30" spans="1:9" x14ac:dyDescent="0.25">
      <c r="A30" s="1"/>
    </row>
    <row r="31" spans="1:9" x14ac:dyDescent="0.25">
      <c r="A31" s="1"/>
    </row>
  </sheetData>
  <sheetProtection algorithmName="SHA-512" hashValue="cdML4ZcKu9gTk5Pe86oUtmktDjpP3mGI0ICjYU89MDfNhHb7u5xuraifCV+mPKyhd3x+qV6FAT4bJon3o2WycA==" saltValue="7PZkLBg5TU0lQOyrokpzHQ==" spinCount="100000" sheet="1" objects="1" scenarios="1"/>
  <mergeCells count="5">
    <mergeCell ref="A1:C1"/>
    <mergeCell ref="F1:I1"/>
    <mergeCell ref="A10:A11"/>
    <mergeCell ref="A18:A20"/>
    <mergeCell ref="E18:I27"/>
  </mergeCells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1F66A39-1143-411F-8BFB-5E0D680F8F72}">
          <x14:formula1>
            <xm:f>Foglio1!$A$1:$A$19</xm:f>
          </x14:formula1>
          <xm:sqref>E1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9E4CD-372E-41B6-917A-9E50D300106B}">
  <dimension ref="A1:E53"/>
  <sheetViews>
    <sheetView workbookViewId="0">
      <selection activeCell="C13" sqref="C13"/>
    </sheetView>
  </sheetViews>
  <sheetFormatPr defaultRowHeight="12.6" x14ac:dyDescent="0.25"/>
  <cols>
    <col min="5" max="5" width="8.7265625" style="148"/>
  </cols>
  <sheetData>
    <row r="1" spans="1:5" x14ac:dyDescent="0.25">
      <c r="A1" s="1" t="s">
        <v>3426</v>
      </c>
      <c r="E1" s="156">
        <v>6.8000000000000005E-2</v>
      </c>
    </row>
    <row r="2" spans="1:5" x14ac:dyDescent="0.25">
      <c r="A2" s="1" t="s">
        <v>3424</v>
      </c>
      <c r="E2" s="156">
        <v>0.22370000000000001</v>
      </c>
    </row>
    <row r="3" spans="1:5" x14ac:dyDescent="0.25">
      <c r="A3" s="1" t="s">
        <v>3425</v>
      </c>
      <c r="E3" s="156">
        <v>0.2157</v>
      </c>
    </row>
    <row r="4" spans="1:5" x14ac:dyDescent="0.25">
      <c r="A4" s="1" t="s">
        <v>3411</v>
      </c>
      <c r="E4" s="156">
        <v>4.2900000000000001E-2</v>
      </c>
    </row>
    <row r="5" spans="1:5" x14ac:dyDescent="0.25">
      <c r="A5" s="1" t="s">
        <v>3414</v>
      </c>
      <c r="E5" s="156">
        <v>0.29409999999999997</v>
      </c>
    </row>
    <row r="6" spans="1:5" x14ac:dyDescent="0.25">
      <c r="A6" s="1" t="s">
        <v>3399</v>
      </c>
      <c r="E6" s="156">
        <v>0.1091</v>
      </c>
    </row>
    <row r="7" spans="1:5" x14ac:dyDescent="0.25">
      <c r="A7" s="1" t="s">
        <v>3398</v>
      </c>
      <c r="E7" s="156">
        <v>2.2200000000000001E-2</v>
      </c>
    </row>
    <row r="8" spans="1:5" x14ac:dyDescent="0.25">
      <c r="A8" s="1" t="s">
        <v>303</v>
      </c>
      <c r="E8" s="156">
        <v>0.16669999999999999</v>
      </c>
    </row>
    <row r="9" spans="1:5" x14ac:dyDescent="0.25">
      <c r="A9" s="1" t="s">
        <v>3408</v>
      </c>
      <c r="E9" s="156">
        <v>0.1333</v>
      </c>
    </row>
    <row r="10" spans="1:5" x14ac:dyDescent="0.25">
      <c r="A10" s="1" t="s">
        <v>3403</v>
      </c>
      <c r="E10" s="156">
        <v>0.15790000000000001</v>
      </c>
    </row>
    <row r="11" spans="1:5" x14ac:dyDescent="0.25">
      <c r="A11" s="1" t="s">
        <v>3404</v>
      </c>
      <c r="E11" s="156">
        <v>5.5899999999999998E-2</v>
      </c>
    </row>
    <row r="12" spans="1:5" x14ac:dyDescent="0.25">
      <c r="A12" s="1" t="s">
        <v>3406</v>
      </c>
      <c r="E12" s="156">
        <v>0.10879999999999999</v>
      </c>
    </row>
    <row r="13" spans="1:5" x14ac:dyDescent="0.25">
      <c r="A13" s="1" t="s">
        <v>3402</v>
      </c>
      <c r="E13" s="156">
        <v>0.51719999999999999</v>
      </c>
    </row>
    <row r="14" spans="1:5" x14ac:dyDescent="0.25">
      <c r="A14" s="1" t="s">
        <v>3407</v>
      </c>
      <c r="E14" s="148">
        <v>0.12</v>
      </c>
    </row>
    <row r="15" spans="1:5" x14ac:dyDescent="0.25">
      <c r="A15" s="1" t="s">
        <v>3409</v>
      </c>
      <c r="E15" s="148">
        <v>0.08</v>
      </c>
    </row>
    <row r="16" spans="1:5" x14ac:dyDescent="0.25">
      <c r="A16" s="1" t="s">
        <v>3401</v>
      </c>
      <c r="E16" s="148">
        <v>0.25</v>
      </c>
    </row>
    <row r="17" spans="1:5" x14ac:dyDescent="0.25">
      <c r="A17" s="1" t="s">
        <v>3400</v>
      </c>
      <c r="E17" s="148">
        <v>0.34</v>
      </c>
    </row>
    <row r="18" spans="1:5" x14ac:dyDescent="0.25">
      <c r="A18" s="1" t="s">
        <v>3405</v>
      </c>
      <c r="E18" s="148">
        <v>0.4</v>
      </c>
    </row>
    <row r="19" spans="1:5" x14ac:dyDescent="0.25">
      <c r="A19" s="6" t="s">
        <v>3412</v>
      </c>
      <c r="E19" s="148">
        <v>0.08</v>
      </c>
    </row>
    <row r="20" spans="1:5" x14ac:dyDescent="0.25">
      <c r="E20" s="148">
        <v>0.7</v>
      </c>
    </row>
    <row r="21" spans="1:5" x14ac:dyDescent="0.25">
      <c r="E21" s="156">
        <v>0.05</v>
      </c>
    </row>
    <row r="22" spans="1:5" x14ac:dyDescent="0.25">
      <c r="E22" s="148">
        <v>0.05</v>
      </c>
    </row>
    <row r="23" spans="1:5" x14ac:dyDescent="0.25">
      <c r="E23" s="148">
        <v>0.25</v>
      </c>
    </row>
    <row r="24" spans="1:5" x14ac:dyDescent="0.25">
      <c r="E24" s="148">
        <v>0.28000000000000003</v>
      </c>
    </row>
    <row r="25" spans="1:5" x14ac:dyDescent="0.25">
      <c r="E25" s="148">
        <v>7.0000000000000007E-2</v>
      </c>
    </row>
    <row r="26" spans="1:5" x14ac:dyDescent="0.25">
      <c r="E26" s="148">
        <v>0.13</v>
      </c>
    </row>
    <row r="27" spans="1:5" x14ac:dyDescent="0.25">
      <c r="E27" s="148">
        <v>0.17</v>
      </c>
    </row>
    <row r="28" spans="1:5" x14ac:dyDescent="0.25">
      <c r="E28" s="148">
        <v>0.28000000000000003</v>
      </c>
    </row>
    <row r="29" spans="1:5" x14ac:dyDescent="0.25">
      <c r="E29" s="148">
        <v>0.31</v>
      </c>
    </row>
    <row r="30" spans="1:5" x14ac:dyDescent="0.25">
      <c r="E30" s="148">
        <v>0.23</v>
      </c>
    </row>
    <row r="31" spans="1:5" x14ac:dyDescent="0.25">
      <c r="E31" s="148">
        <v>0.15</v>
      </c>
    </row>
    <row r="32" spans="1:5" x14ac:dyDescent="0.25">
      <c r="E32" s="148">
        <v>0.13</v>
      </c>
    </row>
    <row r="33" spans="5:5" x14ac:dyDescent="0.25">
      <c r="E33" s="148">
        <v>0.2</v>
      </c>
    </row>
    <row r="34" spans="5:5" x14ac:dyDescent="0.25">
      <c r="E34" s="148">
        <v>0.01</v>
      </c>
    </row>
    <row r="35" spans="5:5" x14ac:dyDescent="0.25">
      <c r="E35" s="148">
        <v>0.44</v>
      </c>
    </row>
    <row r="36" spans="5:5" x14ac:dyDescent="0.25">
      <c r="E36" s="148">
        <v>0.13</v>
      </c>
    </row>
    <row r="37" spans="5:5" x14ac:dyDescent="0.25">
      <c r="E37" s="148">
        <v>0.11</v>
      </c>
    </row>
    <row r="38" spans="5:5" x14ac:dyDescent="0.25">
      <c r="E38" s="148">
        <v>0.1</v>
      </c>
    </row>
    <row r="39" spans="5:5" x14ac:dyDescent="0.25">
      <c r="E39" s="148">
        <v>7.0000000000000007E-2</v>
      </c>
    </row>
    <row r="40" spans="5:5" x14ac:dyDescent="0.25">
      <c r="E40" s="148">
        <v>0.41</v>
      </c>
    </row>
    <row r="41" spans="5:5" x14ac:dyDescent="0.25">
      <c r="E41" s="148">
        <v>0.18</v>
      </c>
    </row>
    <row r="42" spans="5:5" x14ac:dyDescent="0.25">
      <c r="E42" s="148">
        <v>0.26</v>
      </c>
    </row>
    <row r="43" spans="5:5" x14ac:dyDescent="0.25">
      <c r="E43" s="148">
        <v>0.34</v>
      </c>
    </row>
    <row r="44" spans="5:5" x14ac:dyDescent="0.25">
      <c r="E44" s="148">
        <v>0.22</v>
      </c>
    </row>
    <row r="45" spans="5:5" x14ac:dyDescent="0.25">
      <c r="E45" s="148">
        <v>0.22</v>
      </c>
    </row>
    <row r="46" spans="5:5" x14ac:dyDescent="0.25">
      <c r="E46" s="148">
        <v>0.08</v>
      </c>
    </row>
    <row r="47" spans="5:5" x14ac:dyDescent="0.25">
      <c r="E47" s="148">
        <v>0.19</v>
      </c>
    </row>
    <row r="48" spans="5:5" x14ac:dyDescent="0.25">
      <c r="E48" s="148">
        <v>0.26</v>
      </c>
    </row>
    <row r="49" spans="5:5" x14ac:dyDescent="0.25">
      <c r="E49" s="148">
        <v>0.34</v>
      </c>
    </row>
    <row r="50" spans="5:5" x14ac:dyDescent="0.25">
      <c r="E50" s="148">
        <v>0.31</v>
      </c>
    </row>
    <row r="51" spans="5:5" x14ac:dyDescent="0.25">
      <c r="E51" s="148">
        <v>0.16</v>
      </c>
    </row>
    <row r="52" spans="5:5" x14ac:dyDescent="0.25">
      <c r="E52" s="148">
        <v>7.0000000000000007E-2</v>
      </c>
    </row>
    <row r="53" spans="5:5" x14ac:dyDescent="0.25">
      <c r="E53" s="148">
        <v>0.18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Risposte del modulo 1</vt:lpstr>
      <vt:lpstr>Dati mappatura</vt:lpstr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Ilaria .</dc:creator>
  <cp:lastModifiedBy>Ilaria .</cp:lastModifiedBy>
  <dcterms:created xsi:type="dcterms:W3CDTF">2022-09-26T09:53:04Z</dcterms:created>
  <dcterms:modified xsi:type="dcterms:W3CDTF">2023-07-25T12:16:17Z</dcterms:modified>
</cp:coreProperties>
</file>